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25" windowWidth="21075" windowHeight="8550" tabRatio="830"/>
  </bookViews>
  <sheets>
    <sheet name="Подбор проката" sheetId="1" r:id="rId1"/>
    <sheet name="Сортамент" sheetId="4" r:id="rId2"/>
    <sheet name="по Jx" sheetId="6" r:id="rId3"/>
    <sheet name="по Jy" sheetId="10" r:id="rId4"/>
    <sheet name="по Wx" sheetId="11" r:id="rId5"/>
    <sheet name="по Wy" sheetId="12" r:id="rId6"/>
    <sheet name="по m" sheetId="13" r:id="rId7"/>
  </sheets>
  <definedNames>
    <definedName name="Ry">#REF!</definedName>
    <definedName name="Б">Сортамент!$A$3:$A$52</definedName>
    <definedName name="ДБ">Сортамент!$A$226:$A$280</definedName>
    <definedName name="ДК">Сортамент!$A$282:$A$309</definedName>
    <definedName name="К">Сортамент!$A$121:$A$209</definedName>
    <definedName name="С">Сортамент!$A$211:$A$224</definedName>
    <definedName name="см_или_мм" localSheetId="0">'Подбор проката'!$B$21:$B$22</definedName>
    <definedName name="стали">#REF!</definedName>
    <definedName name="Ш">Сортамент!$A$54:$A$119</definedName>
  </definedNames>
  <calcPr calcId="145621"/>
</workbook>
</file>

<file path=xl/calcChain.xml><?xml version="1.0" encoding="utf-8"?>
<calcChain xmlns="http://schemas.openxmlformats.org/spreadsheetml/2006/main">
  <c r="T6" i="4" l="1"/>
  <c r="T4" i="4"/>
  <c r="T200" i="4"/>
  <c r="U310" i="4"/>
  <c r="B23" i="1" l="1"/>
  <c r="C7" i="1" l="1"/>
  <c r="C25" i="1" l="1"/>
  <c r="T5" i="4" l="1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T175" i="4"/>
  <c r="T176" i="4"/>
  <c r="T177" i="4"/>
  <c r="T178" i="4"/>
  <c r="T179" i="4"/>
  <c r="T180" i="4"/>
  <c r="T181" i="4"/>
  <c r="T182" i="4"/>
  <c r="T183" i="4"/>
  <c r="T184" i="4"/>
  <c r="T185" i="4"/>
  <c r="T186" i="4"/>
  <c r="T187" i="4"/>
  <c r="T188" i="4"/>
  <c r="T189" i="4"/>
  <c r="T190" i="4"/>
  <c r="T191" i="4"/>
  <c r="T192" i="4"/>
  <c r="T193" i="4"/>
  <c r="T194" i="4"/>
  <c r="T195" i="4"/>
  <c r="T196" i="4"/>
  <c r="T197" i="4"/>
  <c r="T198" i="4"/>
  <c r="T199" i="4"/>
  <c r="T201" i="4"/>
  <c r="T202" i="4"/>
  <c r="T203" i="4"/>
  <c r="T204" i="4"/>
  <c r="T205" i="4"/>
  <c r="T206" i="4"/>
  <c r="T207" i="4"/>
  <c r="T208" i="4"/>
  <c r="T209" i="4"/>
  <c r="T210" i="4"/>
  <c r="T211" i="4"/>
  <c r="T212" i="4"/>
  <c r="T213" i="4"/>
  <c r="T214" i="4"/>
  <c r="T215" i="4"/>
  <c r="T216" i="4"/>
  <c r="T217" i="4"/>
  <c r="T218" i="4"/>
  <c r="T219" i="4"/>
  <c r="T220" i="4"/>
  <c r="T221" i="4"/>
  <c r="T222" i="4"/>
  <c r="T223" i="4"/>
  <c r="T224" i="4"/>
  <c r="T225" i="4"/>
  <c r="T226" i="4"/>
  <c r="T227" i="4"/>
  <c r="T228" i="4"/>
  <c r="T229" i="4"/>
  <c r="T230" i="4"/>
  <c r="T231" i="4"/>
  <c r="T232" i="4"/>
  <c r="T233" i="4"/>
  <c r="T234" i="4"/>
  <c r="T235" i="4"/>
  <c r="T236" i="4"/>
  <c r="T237" i="4"/>
  <c r="T238" i="4"/>
  <c r="T239" i="4"/>
  <c r="T240" i="4"/>
  <c r="T241" i="4"/>
  <c r="T242" i="4"/>
  <c r="T243" i="4"/>
  <c r="T244" i="4"/>
  <c r="T245" i="4"/>
  <c r="T246" i="4"/>
  <c r="T247" i="4"/>
  <c r="T248" i="4"/>
  <c r="T249" i="4"/>
  <c r="T250" i="4"/>
  <c r="T251" i="4"/>
  <c r="T252" i="4"/>
  <c r="T253" i="4"/>
  <c r="T254" i="4"/>
  <c r="T255" i="4"/>
  <c r="T256" i="4"/>
  <c r="T257" i="4"/>
  <c r="T258" i="4"/>
  <c r="T259" i="4"/>
  <c r="T260" i="4"/>
  <c r="T261" i="4"/>
  <c r="T262" i="4"/>
  <c r="T263" i="4"/>
  <c r="T264" i="4"/>
  <c r="T265" i="4"/>
  <c r="T266" i="4"/>
  <c r="T267" i="4"/>
  <c r="T268" i="4"/>
  <c r="T269" i="4"/>
  <c r="T270" i="4"/>
  <c r="T271" i="4"/>
  <c r="T272" i="4"/>
  <c r="T273" i="4"/>
  <c r="T274" i="4"/>
  <c r="T275" i="4"/>
  <c r="T276" i="4"/>
  <c r="T277" i="4"/>
  <c r="T278" i="4"/>
  <c r="T279" i="4"/>
  <c r="T280" i="4"/>
  <c r="T281" i="4"/>
  <c r="T282" i="4"/>
  <c r="T283" i="4"/>
  <c r="T284" i="4"/>
  <c r="T285" i="4"/>
  <c r="T286" i="4"/>
  <c r="T287" i="4"/>
  <c r="T288" i="4"/>
  <c r="T289" i="4"/>
  <c r="T290" i="4"/>
  <c r="T291" i="4"/>
  <c r="T292" i="4"/>
  <c r="T293" i="4"/>
  <c r="T294" i="4"/>
  <c r="T295" i="4"/>
  <c r="T296" i="4"/>
  <c r="T297" i="4"/>
  <c r="T298" i="4"/>
  <c r="T299" i="4"/>
  <c r="T300" i="4"/>
  <c r="T301" i="4"/>
  <c r="T302" i="4"/>
  <c r="T303" i="4"/>
  <c r="T304" i="4"/>
  <c r="T305" i="4"/>
  <c r="T306" i="4"/>
  <c r="T307" i="4"/>
  <c r="T308" i="4"/>
  <c r="T309" i="4"/>
  <c r="C22" i="1" l="1"/>
  <c r="C27" i="1" s="1"/>
  <c r="C23" i="1"/>
  <c r="C24" i="1"/>
  <c r="C21" i="1"/>
  <c r="C26" i="1" s="1"/>
  <c r="B12" i="1" l="1"/>
  <c r="B15" i="1"/>
  <c r="B9" i="1"/>
  <c r="B8" i="1"/>
  <c r="E2" i="1" l="1"/>
  <c r="B13" i="1"/>
  <c r="B14" i="1"/>
  <c r="B11" i="1"/>
  <c r="M13" i="1" l="1"/>
  <c r="K20" i="1" l="1"/>
  <c r="J20" i="1"/>
  <c r="I20" i="1"/>
  <c r="H20" i="1"/>
  <c r="G20" i="1"/>
  <c r="F20" i="1"/>
  <c r="K19" i="1"/>
  <c r="J19" i="1"/>
  <c r="I19" i="1"/>
  <c r="H19" i="1"/>
  <c r="G19" i="1"/>
  <c r="F19" i="1"/>
  <c r="B17" i="1"/>
  <c r="B10" i="1"/>
  <c r="AO19" i="1" l="1"/>
  <c r="W19" i="1"/>
  <c r="AI19" i="1"/>
  <c r="T27" i="1"/>
  <c r="AX27" i="1"/>
  <c r="Q43" i="1"/>
  <c r="AR43" i="1"/>
  <c r="AF51" i="1"/>
  <c r="Z10" i="1"/>
  <c r="AC19" i="1"/>
  <c r="AL19" i="1"/>
  <c r="AI27" i="1"/>
  <c r="Q35" i="1"/>
  <c r="W43" i="1"/>
  <c r="AC27" i="1"/>
  <c r="AR27" i="1"/>
  <c r="AL43" i="1"/>
  <c r="Z51" i="1"/>
  <c r="T10" i="1"/>
  <c r="Z19" i="1"/>
  <c r="AF27" i="1"/>
  <c r="AF10" i="1"/>
  <c r="Q19" i="1"/>
  <c r="AF19" i="1"/>
  <c r="W27" i="1"/>
  <c r="AL27" i="1"/>
  <c r="BD27" i="1"/>
  <c r="T35" i="1"/>
  <c r="AF43" i="1"/>
  <c r="Q51" i="1"/>
  <c r="AU45" i="1"/>
  <c r="AV45" i="1" s="1"/>
  <c r="AO45" i="1"/>
  <c r="AQ45" i="1" s="1"/>
  <c r="AP45" i="1" s="1"/>
  <c r="AI45" i="1"/>
  <c r="AK45" i="1" s="1"/>
  <c r="AJ45" i="1" s="1"/>
  <c r="AC45" i="1"/>
  <c r="AE45" i="1" s="1"/>
  <c r="AD45" i="1" s="1"/>
  <c r="W45" i="1"/>
  <c r="Y45" i="1" s="1"/>
  <c r="X45" i="1" s="1"/>
  <c r="Q45" i="1"/>
  <c r="S45" i="1" s="1"/>
  <c r="R45" i="1" s="1"/>
  <c r="AF29" i="1"/>
  <c r="AG29" i="1" s="1"/>
  <c r="Z29" i="1"/>
  <c r="Z53" i="1"/>
  <c r="AB53" i="1" s="1"/>
  <c r="AA53" i="1" s="1"/>
  <c r="T53" i="1"/>
  <c r="V53" i="1" s="1"/>
  <c r="U53" i="1" s="1"/>
  <c r="T37" i="1"/>
  <c r="AF53" i="1"/>
  <c r="AG53" i="1" s="1"/>
  <c r="AR45" i="1"/>
  <c r="AT45" i="1" s="1"/>
  <c r="AS45" i="1" s="1"/>
  <c r="AC53" i="1"/>
  <c r="AD53" i="1" s="1"/>
  <c r="Q53" i="1"/>
  <c r="S53" i="1" s="1"/>
  <c r="R53" i="1" s="1"/>
  <c r="Q37" i="1"/>
  <c r="S37" i="1" s="1"/>
  <c r="AU29" i="1"/>
  <c r="AW29" i="1" s="1"/>
  <c r="AV29" i="1" s="1"/>
  <c r="AL29" i="1"/>
  <c r="AN29" i="1" s="1"/>
  <c r="AC29" i="1"/>
  <c r="T29" i="1"/>
  <c r="U29" i="1" s="1"/>
  <c r="AO21" i="1"/>
  <c r="AQ21" i="1" s="1"/>
  <c r="AP21" i="1" s="1"/>
  <c r="Z21" i="1"/>
  <c r="Q21" i="1"/>
  <c r="S21" i="1" s="1"/>
  <c r="Q12" i="1"/>
  <c r="R12" i="1" s="1"/>
  <c r="AL45" i="1"/>
  <c r="AN45" i="1" s="1"/>
  <c r="AM45" i="1" s="1"/>
  <c r="Z45" i="1"/>
  <c r="AB45" i="1" s="1"/>
  <c r="AA45" i="1" s="1"/>
  <c r="T45" i="1"/>
  <c r="V45" i="1" s="1"/>
  <c r="U45" i="1" s="1"/>
  <c r="BG29" i="1"/>
  <c r="BI29" i="1" s="1"/>
  <c r="BH29" i="1" s="1"/>
  <c r="AF21" i="1"/>
  <c r="W53" i="1"/>
  <c r="Y53" i="1" s="1"/>
  <c r="X53" i="1" s="1"/>
  <c r="W37" i="1"/>
  <c r="Y37" i="1" s="1"/>
  <c r="X37" i="1" s="1"/>
  <c r="BD29" i="1"/>
  <c r="BF29" i="1" s="1"/>
  <c r="BE29" i="1" s="1"/>
  <c r="AR29" i="1"/>
  <c r="AT29" i="1" s="1"/>
  <c r="AI29" i="1"/>
  <c r="W29" i="1"/>
  <c r="AC21" i="1"/>
  <c r="AE21" i="1" s="1"/>
  <c r="T21" i="1"/>
  <c r="V21" i="1" s="1"/>
  <c r="AF12" i="1"/>
  <c r="AG12" i="1" s="1"/>
  <c r="W12" i="1"/>
  <c r="Y12" i="1" s="1"/>
  <c r="AF45" i="1"/>
  <c r="AH45" i="1" s="1"/>
  <c r="AG45" i="1" s="1"/>
  <c r="BA29" i="1"/>
  <c r="BC29" i="1" s="1"/>
  <c r="BB29" i="1" s="1"/>
  <c r="Q29" i="1"/>
  <c r="AL21" i="1"/>
  <c r="AN21" i="1" s="1"/>
  <c r="AM21" i="1" s="1"/>
  <c r="AC12" i="1"/>
  <c r="AX29" i="1"/>
  <c r="AZ29" i="1" s="1"/>
  <c r="AY29" i="1" s="1"/>
  <c r="AO29" i="1"/>
  <c r="AI21" i="1"/>
  <c r="AK21" i="1" s="1"/>
  <c r="W21" i="1"/>
  <c r="Y21" i="1" s="1"/>
  <c r="T12" i="1"/>
  <c r="V12" i="1" s="1"/>
  <c r="Z12" i="1"/>
  <c r="Q10" i="1"/>
  <c r="R10" i="1" s="1"/>
  <c r="W10" i="1"/>
  <c r="AC10" i="1"/>
  <c r="T19" i="1"/>
  <c r="Q27" i="1"/>
  <c r="Z27" i="1"/>
  <c r="AO27" i="1"/>
  <c r="AU27" i="1"/>
  <c r="BA27" i="1"/>
  <c r="BG27" i="1"/>
  <c r="T43" i="1"/>
  <c r="Z43" i="1"/>
  <c r="AU43" i="1"/>
  <c r="T51" i="1"/>
  <c r="AC51" i="1"/>
  <c r="AF52" i="1"/>
  <c r="AG52" i="1" s="1"/>
  <c r="AF28" i="1"/>
  <c r="AG28" i="1" s="1"/>
  <c r="Z28" i="1"/>
  <c r="AC52" i="1"/>
  <c r="AD52" i="1" s="1"/>
  <c r="W52" i="1"/>
  <c r="Y52" i="1" s="1"/>
  <c r="X52" i="1" s="1"/>
  <c r="Q52" i="1"/>
  <c r="S52" i="1" s="1"/>
  <c r="R52" i="1" s="1"/>
  <c r="AU44" i="1"/>
  <c r="AV44" i="1" s="1"/>
  <c r="AO44" i="1"/>
  <c r="AQ44" i="1" s="1"/>
  <c r="AP44" i="1" s="1"/>
  <c r="AI44" i="1"/>
  <c r="AK44" i="1" s="1"/>
  <c r="AJ44" i="1" s="1"/>
  <c r="AC44" i="1"/>
  <c r="AE44" i="1" s="1"/>
  <c r="AD44" i="1" s="1"/>
  <c r="W44" i="1"/>
  <c r="Y44" i="1" s="1"/>
  <c r="X44" i="1" s="1"/>
  <c r="Q44" i="1"/>
  <c r="S44" i="1" s="1"/>
  <c r="R44" i="1" s="1"/>
  <c r="W36" i="1"/>
  <c r="Y36" i="1" s="1"/>
  <c r="X36" i="1" s="1"/>
  <c r="Q36" i="1"/>
  <c r="S36" i="1" s="1"/>
  <c r="T52" i="1"/>
  <c r="V52" i="1" s="1"/>
  <c r="U52" i="1" s="1"/>
  <c r="AL44" i="1"/>
  <c r="AN44" i="1" s="1"/>
  <c r="AM44" i="1" s="1"/>
  <c r="Z44" i="1"/>
  <c r="AB44" i="1" s="1"/>
  <c r="AA44" i="1" s="1"/>
  <c r="BD28" i="1"/>
  <c r="BF28" i="1" s="1"/>
  <c r="BE28" i="1" s="1"/>
  <c r="AO28" i="1"/>
  <c r="AQ28" i="1" s="1"/>
  <c r="AP28" i="1" s="1"/>
  <c r="W28" i="1"/>
  <c r="AC20" i="1"/>
  <c r="AE20" i="1" s="1"/>
  <c r="T20" i="1"/>
  <c r="V20" i="1" s="1"/>
  <c r="Z11" i="1"/>
  <c r="BG28" i="1"/>
  <c r="BI28" i="1" s="1"/>
  <c r="BH28" i="1" s="1"/>
  <c r="AU28" i="1"/>
  <c r="AW28" i="1" s="1"/>
  <c r="AV28" i="1" s="1"/>
  <c r="AL20" i="1"/>
  <c r="AN20" i="1" s="1"/>
  <c r="AM20" i="1" s="1"/>
  <c r="Z20" i="1"/>
  <c r="AB20" i="1" s="1"/>
  <c r="Q20" i="1"/>
  <c r="AR44" i="1"/>
  <c r="AT44" i="1" s="1"/>
  <c r="AS44" i="1" s="1"/>
  <c r="T44" i="1"/>
  <c r="V44" i="1" s="1"/>
  <c r="U44" i="1" s="1"/>
  <c r="AR28" i="1"/>
  <c r="AT28" i="1" s="1"/>
  <c r="AS28" i="1" s="1"/>
  <c r="AI28" i="1"/>
  <c r="T28" i="1"/>
  <c r="U28" i="1" s="1"/>
  <c r="AI20" i="1"/>
  <c r="AC11" i="1"/>
  <c r="AE11" i="1" s="1"/>
  <c r="Z52" i="1"/>
  <c r="AB52" i="1" s="1"/>
  <c r="AA52" i="1" s="1"/>
  <c r="BA28" i="1"/>
  <c r="BC28" i="1" s="1"/>
  <c r="BB28" i="1" s="1"/>
  <c r="AC28" i="1"/>
  <c r="Q28" i="1"/>
  <c r="AF20" i="1"/>
  <c r="W20" i="1"/>
  <c r="Y20" i="1" s="1"/>
  <c r="W11" i="1"/>
  <c r="Y11" i="1" s="1"/>
  <c r="AF44" i="1"/>
  <c r="AH44" i="1" s="1"/>
  <c r="AG44" i="1" s="1"/>
  <c r="T36" i="1"/>
  <c r="V36" i="1" s="1"/>
  <c r="U36" i="1" s="1"/>
  <c r="AX28" i="1"/>
  <c r="AZ28" i="1" s="1"/>
  <c r="AY28" i="1" s="1"/>
  <c r="AL28" i="1"/>
  <c r="AN28" i="1" s="1"/>
  <c r="AM28" i="1" s="1"/>
  <c r="AO20" i="1"/>
  <c r="AQ20" i="1" s="1"/>
  <c r="AP20" i="1" s="1"/>
  <c r="T11" i="1"/>
  <c r="Q11" i="1"/>
  <c r="R11" i="1" s="1"/>
  <c r="AF11" i="1"/>
  <c r="AG11" i="1" s="1"/>
  <c r="W35" i="1"/>
  <c r="AC43" i="1"/>
  <c r="AI43" i="1"/>
  <c r="AO43" i="1"/>
  <c r="W51" i="1"/>
  <c r="AF54" i="1"/>
  <c r="AG54" i="1" s="1"/>
  <c r="AF30" i="1"/>
  <c r="AG30" i="1" s="1"/>
  <c r="Z30" i="1"/>
  <c r="AC54" i="1"/>
  <c r="AD54" i="1" s="1"/>
  <c r="W54" i="1"/>
  <c r="Y54" i="1" s="1"/>
  <c r="X54" i="1" s="1"/>
  <c r="Q54" i="1"/>
  <c r="S54" i="1" s="1"/>
  <c r="R54" i="1" s="1"/>
  <c r="AR46" i="1"/>
  <c r="AT46" i="1" s="1"/>
  <c r="AS46" i="1" s="1"/>
  <c r="AL46" i="1"/>
  <c r="AN46" i="1" s="1"/>
  <c r="AM46" i="1" s="1"/>
  <c r="AF46" i="1"/>
  <c r="AH46" i="1" s="1"/>
  <c r="AG46" i="1" s="1"/>
  <c r="Z46" i="1"/>
  <c r="AB46" i="1" s="1"/>
  <c r="AA46" i="1" s="1"/>
  <c r="T46" i="1"/>
  <c r="V46" i="1" s="1"/>
  <c r="U46" i="1" s="1"/>
  <c r="W38" i="1"/>
  <c r="Y38" i="1" s="1"/>
  <c r="X38" i="1" s="1"/>
  <c r="Q38" i="1"/>
  <c r="S38" i="1" s="1"/>
  <c r="BD30" i="1"/>
  <c r="BF30" i="1" s="1"/>
  <c r="BE30" i="1" s="1"/>
  <c r="AX30" i="1"/>
  <c r="AZ30" i="1" s="1"/>
  <c r="AY30" i="1" s="1"/>
  <c r="AR30" i="1"/>
  <c r="AT30" i="1" s="1"/>
  <c r="AS30" i="1" s="1"/>
  <c r="AL30" i="1"/>
  <c r="AN30" i="1" s="1"/>
  <c r="AM30" i="1" s="1"/>
  <c r="Z54" i="1"/>
  <c r="AB54" i="1" s="1"/>
  <c r="AA54" i="1" s="1"/>
  <c r="AU46" i="1"/>
  <c r="AV46" i="1" s="1"/>
  <c r="AI46" i="1"/>
  <c r="AK46" i="1" s="1"/>
  <c r="AJ46" i="1" s="1"/>
  <c r="W46" i="1"/>
  <c r="Y46" i="1" s="1"/>
  <c r="X46" i="1" s="1"/>
  <c r="T38" i="1"/>
  <c r="V38" i="1" s="1"/>
  <c r="U38" i="1" s="1"/>
  <c r="BA30" i="1"/>
  <c r="BC30" i="1" s="1"/>
  <c r="BB30" i="1" s="1"/>
  <c r="AO30" i="1"/>
  <c r="AQ30" i="1" s="1"/>
  <c r="AP30" i="1" s="1"/>
  <c r="Q30" i="1"/>
  <c r="AL22" i="1"/>
  <c r="AN22" i="1" s="1"/>
  <c r="AM22" i="1" s="1"/>
  <c r="W22" i="1"/>
  <c r="T54" i="1"/>
  <c r="V54" i="1" s="1"/>
  <c r="U54" i="1" s="1"/>
  <c r="Q46" i="1"/>
  <c r="S46" i="1" s="1"/>
  <c r="R46" i="1" s="1"/>
  <c r="AC30" i="1"/>
  <c r="AE30" i="1" s="1"/>
  <c r="Z22" i="1"/>
  <c r="Q22" i="1"/>
  <c r="Q13" i="1"/>
  <c r="R13" i="1" s="1"/>
  <c r="AU30" i="1"/>
  <c r="AW30" i="1" s="1"/>
  <c r="AV30" i="1" s="1"/>
  <c r="W30" i="1"/>
  <c r="Y30" i="1" s="1"/>
  <c r="AI22" i="1"/>
  <c r="AK22" i="1" s="1"/>
  <c r="AF13" i="1"/>
  <c r="AG13" i="1" s="1"/>
  <c r="AO46" i="1"/>
  <c r="AQ46" i="1" s="1"/>
  <c r="AP46" i="1" s="1"/>
  <c r="T30" i="1"/>
  <c r="U30" i="1" s="1"/>
  <c r="AF22" i="1"/>
  <c r="AH22" i="1" s="1"/>
  <c r="T22" i="1"/>
  <c r="W13" i="1"/>
  <c r="AC46" i="1"/>
  <c r="AE46" i="1" s="1"/>
  <c r="AD46" i="1" s="1"/>
  <c r="BG30" i="1"/>
  <c r="BI30" i="1" s="1"/>
  <c r="BH30" i="1" s="1"/>
  <c r="AI30" i="1"/>
  <c r="AK30" i="1" s="1"/>
  <c r="AO22" i="1"/>
  <c r="AQ22" i="1" s="1"/>
  <c r="AP22" i="1" s="1"/>
  <c r="AC22" i="1"/>
  <c r="AE22" i="1" s="1"/>
  <c r="AC13" i="1"/>
  <c r="T13" i="1"/>
  <c r="Z13" i="1"/>
  <c r="R9" i="1" l="1"/>
  <c r="R14" i="1" s="1"/>
  <c r="R8" i="1" s="1"/>
  <c r="S19" i="1"/>
  <c r="R19" i="1" s="1"/>
  <c r="V10" i="1"/>
  <c r="U10" i="1" s="1"/>
  <c r="S51" i="1"/>
  <c r="R51" i="1" s="1"/>
  <c r="R55" i="1" s="1"/>
  <c r="R50" i="1" s="1"/>
  <c r="S43" i="1"/>
  <c r="R43" i="1" s="1"/>
  <c r="R47" i="1" s="1"/>
  <c r="R42" i="1" s="1"/>
  <c r="S27" i="1"/>
  <c r="R27" i="1" s="1"/>
  <c r="V31" i="1"/>
  <c r="AH31" i="1"/>
  <c r="AE55" i="1"/>
  <c r="AO31" i="1"/>
  <c r="AC15" i="1"/>
  <c r="T39" i="1"/>
  <c r="AF23" i="1"/>
  <c r="Z15" i="1"/>
  <c r="W23" i="1"/>
  <c r="Z31" i="1"/>
  <c r="W15" i="1"/>
  <c r="AI31" i="1"/>
  <c r="AL31" i="1"/>
  <c r="AU31" i="1"/>
  <c r="T23" i="1"/>
  <c r="W31" i="1"/>
  <c r="AC23" i="1"/>
  <c r="AE43" i="1"/>
  <c r="AC47" i="1"/>
  <c r="AD51" i="1"/>
  <c r="AC55" i="1"/>
  <c r="V43" i="1"/>
  <c r="T47" i="1"/>
  <c r="AB19" i="1"/>
  <c r="AA19" i="1" s="1"/>
  <c r="Z23" i="1"/>
  <c r="AT27" i="1"/>
  <c r="AT31" i="1" s="1"/>
  <c r="AR31" i="1"/>
  <c r="AZ27" i="1"/>
  <c r="AX31" i="1"/>
  <c r="Y51" i="1"/>
  <c r="W55" i="1"/>
  <c r="Y35" i="1"/>
  <c r="X35" i="1" s="1"/>
  <c r="X39" i="1" s="1"/>
  <c r="W39" i="1"/>
  <c r="V51" i="1"/>
  <c r="T55" i="1"/>
  <c r="BI27" i="1"/>
  <c r="BH27" i="1" s="1"/>
  <c r="BH31" i="1" s="1"/>
  <c r="BH26" i="1" s="1"/>
  <c r="BG31" i="1"/>
  <c r="BF27" i="1"/>
  <c r="BD31" i="1"/>
  <c r="AE27" i="1"/>
  <c r="AD27" i="1" s="1"/>
  <c r="AC31" i="1"/>
  <c r="AG51" i="1"/>
  <c r="AF55" i="1"/>
  <c r="U27" i="1"/>
  <c r="T31" i="1"/>
  <c r="AQ43" i="1"/>
  <c r="AO47" i="1"/>
  <c r="AV43" i="1"/>
  <c r="AU47" i="1"/>
  <c r="BC27" i="1"/>
  <c r="BA31" i="1"/>
  <c r="AG10" i="1"/>
  <c r="AF15" i="1"/>
  <c r="AB51" i="1"/>
  <c r="Z55" i="1"/>
  <c r="AN19" i="1"/>
  <c r="AL23" i="1"/>
  <c r="AT43" i="1"/>
  <c r="AR47" i="1"/>
  <c r="AK19" i="1"/>
  <c r="AJ19" i="1" s="1"/>
  <c r="AI23" i="1"/>
  <c r="AK43" i="1"/>
  <c r="AI47" i="1"/>
  <c r="AB43" i="1"/>
  <c r="Z47" i="1"/>
  <c r="AH43" i="1"/>
  <c r="AF47" i="1"/>
  <c r="AG27" i="1"/>
  <c r="AF31" i="1"/>
  <c r="AN43" i="1"/>
  <c r="AL47" i="1"/>
  <c r="Y43" i="1"/>
  <c r="W47" i="1"/>
  <c r="S47" i="1"/>
  <c r="AQ19" i="1"/>
  <c r="AP19" i="1" s="1"/>
  <c r="AP23" i="1" s="1"/>
  <c r="AP18" i="1" s="1"/>
  <c r="AO23" i="1"/>
  <c r="AW27" i="1"/>
  <c r="AK20" i="1"/>
  <c r="AJ20" i="1" s="1"/>
  <c r="AJ30" i="1"/>
  <c r="AJ22" i="1"/>
  <c r="AM29" i="1"/>
  <c r="V37" i="1"/>
  <c r="U37" i="1" s="1"/>
  <c r="AG22" i="1"/>
  <c r="AD22" i="1"/>
  <c r="AS29" i="1"/>
  <c r="AH20" i="1"/>
  <c r="AG20" i="1" s="1"/>
  <c r="AQ29" i="1"/>
  <c r="AP29" i="1" s="1"/>
  <c r="AQ27" i="1"/>
  <c r="AE10" i="1"/>
  <c r="AD21" i="1"/>
  <c r="AH21" i="1"/>
  <c r="AG21" i="1" s="1"/>
  <c r="AJ21" i="1"/>
  <c r="AH19" i="1"/>
  <c r="V35" i="1"/>
  <c r="AE19" i="1"/>
  <c r="AN27" i="1"/>
  <c r="AE12" i="1"/>
  <c r="AD12" i="1" s="1"/>
  <c r="V11" i="1"/>
  <c r="U11" i="1" s="1"/>
  <c r="Y27" i="1"/>
  <c r="AE13" i="1"/>
  <c r="AD13" i="1" s="1"/>
  <c r="AK29" i="1"/>
  <c r="AJ29" i="1" s="1"/>
  <c r="X30" i="1"/>
  <c r="AD11" i="1"/>
  <c r="AA20" i="1"/>
  <c r="U12" i="1"/>
  <c r="U21" i="1"/>
  <c r="AB28" i="1"/>
  <c r="AA28" i="1" s="1"/>
  <c r="Y19" i="1"/>
  <c r="Y22" i="1"/>
  <c r="X22" i="1" s="1"/>
  <c r="V13" i="1"/>
  <c r="U13" i="1" s="1"/>
  <c r="S29" i="1"/>
  <c r="R29" i="1" s="1"/>
  <c r="AD30" i="1"/>
  <c r="X11" i="1"/>
  <c r="U20" i="1"/>
  <c r="R36" i="1"/>
  <c r="X21" i="1"/>
  <c r="R37" i="1"/>
  <c r="S20" i="1"/>
  <c r="R20" i="1" s="1"/>
  <c r="AE28" i="1"/>
  <c r="AD28" i="1" s="1"/>
  <c r="S28" i="1"/>
  <c r="R28" i="1" s="1"/>
  <c r="S35" i="1"/>
  <c r="AB13" i="1"/>
  <c r="AA13" i="1" s="1"/>
  <c r="S22" i="1"/>
  <c r="R22" i="1" s="1"/>
  <c r="AB21" i="1"/>
  <c r="AA21" i="1" s="1"/>
  <c r="R38" i="1"/>
  <c r="X20" i="1"/>
  <c r="AD20" i="1"/>
  <c r="X12" i="1"/>
  <c r="R21" i="1"/>
  <c r="Y28" i="1"/>
  <c r="X28" i="1" s="1"/>
  <c r="AB11" i="1"/>
  <c r="AA11" i="1" s="1"/>
  <c r="AK28" i="1"/>
  <c r="AJ28" i="1" s="1"/>
  <c r="V19" i="1"/>
  <c r="AB27" i="1"/>
  <c r="AK27" i="1"/>
  <c r="Y10" i="1"/>
  <c r="AB10" i="1"/>
  <c r="V22" i="1"/>
  <c r="U22" i="1" s="1"/>
  <c r="AB22" i="1"/>
  <c r="AA22" i="1" s="1"/>
  <c r="Y13" i="1"/>
  <c r="X13" i="1" s="1"/>
  <c r="S30" i="1"/>
  <c r="R30" i="1" s="1"/>
  <c r="AB30" i="1"/>
  <c r="AA30" i="1" s="1"/>
  <c r="Y29" i="1"/>
  <c r="X29" i="1" s="1"/>
  <c r="AB12" i="1"/>
  <c r="AA12" i="1" s="1"/>
  <c r="AB29" i="1"/>
  <c r="AA29" i="1" s="1"/>
  <c r="AE29" i="1"/>
  <c r="AD29" i="1" s="1"/>
  <c r="S55" i="1" l="1"/>
  <c r="X34" i="1"/>
  <c r="X33" i="1" s="1"/>
  <c r="R41" i="1"/>
  <c r="R49" i="1"/>
  <c r="AV47" i="1"/>
  <c r="AV42" i="1"/>
  <c r="AV41" i="1" s="1"/>
  <c r="BH25" i="1"/>
  <c r="AP17" i="1"/>
  <c r="AG31" i="1"/>
  <c r="AG26" i="1"/>
  <c r="AG25" i="1" s="1"/>
  <c r="AG9" i="1"/>
  <c r="AG14" i="1" s="1"/>
  <c r="AG8" i="1" s="1"/>
  <c r="AG55" i="1"/>
  <c r="AG50" i="1"/>
  <c r="AG49" i="1" s="1"/>
  <c r="U31" i="1"/>
  <c r="U26" i="1"/>
  <c r="AD55" i="1"/>
  <c r="AD50" i="1"/>
  <c r="AD49" i="1" s="1"/>
  <c r="AS27" i="1"/>
  <c r="AS31" i="1" s="1"/>
  <c r="AJ23" i="1"/>
  <c r="AJ18" i="1" s="1"/>
  <c r="AJ17" i="1" s="1"/>
  <c r="U15" i="1"/>
  <c r="AD31" i="1"/>
  <c r="AE31" i="1"/>
  <c r="AB23" i="1"/>
  <c r="S31" i="1"/>
  <c r="R31" i="1"/>
  <c r="R23" i="1"/>
  <c r="R18" i="1" s="1"/>
  <c r="AK23" i="1"/>
  <c r="V15" i="1"/>
  <c r="AA23" i="1"/>
  <c r="S23" i="1"/>
  <c r="AA27" i="1"/>
  <c r="AA31" i="1" s="1"/>
  <c r="AB31" i="1"/>
  <c r="X27" i="1"/>
  <c r="X31" i="1" s="1"/>
  <c r="Y31" i="1"/>
  <c r="AD19" i="1"/>
  <c r="AD23" i="1" s="1"/>
  <c r="AE23" i="1"/>
  <c r="AV27" i="1"/>
  <c r="AW31" i="1"/>
  <c r="U35" i="1"/>
  <c r="U39" i="1" s="1"/>
  <c r="V39" i="1"/>
  <c r="AP27" i="1"/>
  <c r="AP31" i="1" s="1"/>
  <c r="AQ31" i="1"/>
  <c r="AM43" i="1"/>
  <c r="AM47" i="1" s="1"/>
  <c r="AN47" i="1"/>
  <c r="AG43" i="1"/>
  <c r="AG47" i="1" s="1"/>
  <c r="AH47" i="1"/>
  <c r="AJ43" i="1"/>
  <c r="AJ47" i="1" s="1"/>
  <c r="AK47" i="1"/>
  <c r="AS43" i="1"/>
  <c r="AS47" i="1" s="1"/>
  <c r="AT47" i="1"/>
  <c r="AA51" i="1"/>
  <c r="AA55" i="1" s="1"/>
  <c r="AB55" i="1"/>
  <c r="AY27" i="1"/>
  <c r="AY31" i="1" s="1"/>
  <c r="AZ31" i="1"/>
  <c r="AA10" i="1"/>
  <c r="AA15" i="1" s="1"/>
  <c r="AB15" i="1"/>
  <c r="R35" i="1"/>
  <c r="R39" i="1" s="1"/>
  <c r="S39" i="1"/>
  <c r="X10" i="1"/>
  <c r="X15" i="1" s="1"/>
  <c r="Y15" i="1"/>
  <c r="X19" i="1"/>
  <c r="X23" i="1" s="1"/>
  <c r="Y23" i="1"/>
  <c r="U19" i="1"/>
  <c r="U23" i="1" s="1"/>
  <c r="V23" i="1"/>
  <c r="AG19" i="1"/>
  <c r="AG23" i="1" s="1"/>
  <c r="AH23" i="1"/>
  <c r="U25" i="1"/>
  <c r="AJ27" i="1"/>
  <c r="AJ31" i="1" s="1"/>
  <c r="AK31" i="1"/>
  <c r="AM27" i="1"/>
  <c r="AM31" i="1" s="1"/>
  <c r="AM26" i="1" s="1"/>
  <c r="AM25" i="1" s="1"/>
  <c r="AN31" i="1"/>
  <c r="AD10" i="1"/>
  <c r="AD15" i="1" s="1"/>
  <c r="AE15" i="1"/>
  <c r="X43" i="1"/>
  <c r="X47" i="1" s="1"/>
  <c r="Y47" i="1"/>
  <c r="AA43" i="1"/>
  <c r="AA47" i="1" s="1"/>
  <c r="AB47" i="1"/>
  <c r="AM19" i="1"/>
  <c r="AM23" i="1" s="1"/>
  <c r="AN23" i="1"/>
  <c r="BB27" i="1"/>
  <c r="BB31" i="1" s="1"/>
  <c r="BC31" i="1"/>
  <c r="AP43" i="1"/>
  <c r="AP47" i="1" s="1"/>
  <c r="AQ47" i="1"/>
  <c r="BE27" i="1"/>
  <c r="BE31" i="1" s="1"/>
  <c r="BF31" i="1"/>
  <c r="U51" i="1"/>
  <c r="U55" i="1" s="1"/>
  <c r="V55" i="1"/>
  <c r="X51" i="1"/>
  <c r="X55" i="1" s="1"/>
  <c r="Y55" i="1"/>
  <c r="U43" i="1"/>
  <c r="U47" i="1" s="1"/>
  <c r="V47" i="1"/>
  <c r="AD43" i="1"/>
  <c r="AD47" i="1" s="1"/>
  <c r="AE47" i="1"/>
  <c r="U50" i="1" l="1"/>
  <c r="U49" i="1" s="1"/>
  <c r="X50" i="1"/>
  <c r="X49" i="1" s="1"/>
  <c r="AA50" i="1"/>
  <c r="AA49" i="1" s="1"/>
  <c r="AM42" i="1"/>
  <c r="AM41" i="1" s="1"/>
  <c r="U42" i="1"/>
  <c r="U41" i="1" s="1"/>
  <c r="X42" i="1"/>
  <c r="X41" i="1" s="1"/>
  <c r="U9" i="1"/>
  <c r="U14" i="1" s="1"/>
  <c r="U8" i="1" s="1"/>
  <c r="X9" i="1"/>
  <c r="X14" i="1" s="1"/>
  <c r="X8" i="1" s="1"/>
  <c r="AA9" i="1"/>
  <c r="AA14" i="1" s="1"/>
  <c r="AA8" i="1" s="1"/>
  <c r="AJ42" i="1"/>
  <c r="AJ41" i="1" s="1"/>
  <c r="AA42" i="1"/>
  <c r="AA41" i="1" s="1"/>
  <c r="AP42" i="1"/>
  <c r="AP41" i="1" s="1"/>
  <c r="AD42" i="1"/>
  <c r="AD41" i="1" s="1"/>
  <c r="R34" i="1"/>
  <c r="R33" i="1" s="1"/>
  <c r="AS42" i="1"/>
  <c r="AS41" i="1" s="1"/>
  <c r="AG42" i="1"/>
  <c r="AG41" i="1" s="1"/>
  <c r="R26" i="1"/>
  <c r="R25" i="1" s="1"/>
  <c r="U34" i="1"/>
  <c r="U33" i="1" s="1"/>
  <c r="AA26" i="1"/>
  <c r="AA25" i="1" s="1"/>
  <c r="X26" i="1"/>
  <c r="X25" i="1" s="1"/>
  <c r="AD26" i="1"/>
  <c r="AD25" i="1" s="1"/>
  <c r="AP26" i="1"/>
  <c r="AP25" i="1" s="1"/>
  <c r="AJ26" i="1"/>
  <c r="AJ25" i="1" s="1"/>
  <c r="AS26" i="1"/>
  <c r="AS25" i="1" s="1"/>
  <c r="U18" i="1"/>
  <c r="U17" i="1" s="1"/>
  <c r="X18" i="1"/>
  <c r="X17" i="1" s="1"/>
  <c r="AD9" i="1"/>
  <c r="AD14" i="1" s="1"/>
  <c r="AM18" i="1"/>
  <c r="AM17" i="1" s="1"/>
  <c r="AD18" i="1"/>
  <c r="AD17" i="1" s="1"/>
  <c r="AY26" i="1"/>
  <c r="AY25" i="1" s="1"/>
  <c r="AA18" i="1"/>
  <c r="AA17" i="1" s="1"/>
  <c r="AG18" i="1"/>
  <c r="AG17" i="1" s="1"/>
  <c r="BE26" i="1"/>
  <c r="BE25" i="1" s="1"/>
  <c r="BB26" i="1"/>
  <c r="BB25" i="1" s="1"/>
  <c r="AV31" i="1"/>
  <c r="K9" i="1" l="1"/>
  <c r="K8" i="1" s="1"/>
  <c r="K11" i="1" s="1"/>
  <c r="K13" i="1" s="1"/>
  <c r="I9" i="1"/>
  <c r="I8" i="1" s="1"/>
  <c r="I10" i="1" s="1"/>
  <c r="J9" i="1"/>
  <c r="J8" i="1" s="1"/>
  <c r="J10" i="1" s="1"/>
  <c r="F9" i="1"/>
  <c r="AV26" i="1"/>
  <c r="AV25" i="1" s="1"/>
  <c r="H9" i="1" s="1"/>
  <c r="H8" i="1" s="1"/>
  <c r="H11" i="1" s="1"/>
  <c r="H13" i="1" s="1"/>
  <c r="AD8" i="1"/>
  <c r="F8" i="1" l="1"/>
  <c r="F10" i="1" s="1"/>
  <c r="K10" i="1"/>
  <c r="K12" i="1" s="1"/>
  <c r="I11" i="1"/>
  <c r="I13" i="1" s="1"/>
  <c r="I12" i="1" s="1"/>
  <c r="J11" i="1"/>
  <c r="J13" i="1" s="1"/>
  <c r="J12" i="1" s="1"/>
  <c r="H10" i="1"/>
  <c r="H12" i="1" s="1"/>
  <c r="F11" i="1" l="1"/>
  <c r="F13" i="1" s="1"/>
  <c r="F12" i="1" s="1"/>
  <c r="R17" i="1"/>
  <c r="G9" i="1" s="1"/>
  <c r="G8" i="1" s="1"/>
  <c r="G11" i="1" l="1"/>
  <c r="G13" i="1" s="1"/>
  <c r="G10" i="1"/>
  <c r="G12" i="1" l="1"/>
  <c r="L10" i="1"/>
  <c r="L11" i="1" s="1"/>
  <c r="L8" i="1" s="1"/>
  <c r="L9" i="1" l="1"/>
  <c r="M8" i="1" s="1"/>
  <c r="O13" i="1"/>
</calcChain>
</file>

<file path=xl/sharedStrings.xml><?xml version="1.0" encoding="utf-8"?>
<sst xmlns="http://schemas.openxmlformats.org/spreadsheetml/2006/main" count="2112" uniqueCount="434">
  <si>
    <t>s</t>
  </si>
  <si>
    <t>t</t>
  </si>
  <si>
    <t>s=</t>
  </si>
  <si>
    <t>t=</t>
  </si>
  <si>
    <t>b=</t>
  </si>
  <si>
    <t>Номер профиля</t>
  </si>
  <si>
    <t>Номинальные размеры, мм</t>
  </si>
  <si>
    <r>
      <t xml:space="preserve">Номинальная площадь поперечного, сечения </t>
    </r>
    <r>
      <rPr>
        <i/>
        <sz val="8"/>
        <color rgb="FF000000"/>
        <rFont val="Arial"/>
        <family val="2"/>
        <charset val="204"/>
      </rPr>
      <t>F</t>
    </r>
    <r>
      <rPr>
        <vertAlign val="subscript"/>
        <sz val="8"/>
        <color rgb="FF000000"/>
        <rFont val="Arial"/>
        <family val="2"/>
        <charset val="204"/>
      </rPr>
      <t>н</t>
    </r>
    <r>
      <rPr>
        <sz val="8"/>
        <color rgb="FF000000"/>
        <rFont val="Arial"/>
        <family val="2"/>
        <charset val="204"/>
      </rPr>
      <t xml:space="preserve">,  </t>
    </r>
  </si>
  <si>
    <r>
      <t>см</t>
    </r>
    <r>
      <rPr>
        <vertAlign val="superscript"/>
        <sz val="8"/>
        <color rgb="FF000000"/>
        <rFont val="Arial"/>
        <family val="2"/>
        <charset val="204"/>
      </rPr>
      <t>2</t>
    </r>
  </si>
  <si>
    <t xml:space="preserve">Номинальная масса </t>
  </si>
  <si>
    <t>1м двутавра, кг</t>
  </si>
  <si>
    <t>Справочные величины для осей профиля</t>
  </si>
  <si>
    <t>h</t>
  </si>
  <si>
    <t>b</t>
  </si>
  <si>
    <r>
      <t>h</t>
    </r>
    <r>
      <rPr>
        <vertAlign val="subscript"/>
        <sz val="8"/>
        <color rgb="FF000000"/>
        <rFont val="Arial"/>
        <family val="2"/>
        <charset val="204"/>
      </rPr>
      <t>w</t>
    </r>
  </si>
  <si>
    <r>
      <t>b</t>
    </r>
    <r>
      <rPr>
        <vertAlign val="subscript"/>
        <sz val="8"/>
        <color rgb="FF000000"/>
        <rFont val="Arial"/>
        <family val="2"/>
        <charset val="204"/>
      </rPr>
      <t>w</t>
    </r>
  </si>
  <si>
    <t>r</t>
  </si>
  <si>
    <r>
      <t>I</t>
    </r>
    <r>
      <rPr>
        <vertAlign val="subscript"/>
        <sz val="8"/>
        <color rgb="FF000000"/>
        <rFont val="Arial"/>
        <family val="2"/>
        <charset val="204"/>
      </rPr>
      <t>х</t>
    </r>
    <r>
      <rPr>
        <sz val="8"/>
        <color rgb="FF000000"/>
        <rFont val="Arial"/>
        <family val="2"/>
        <charset val="204"/>
      </rPr>
      <t>, см</t>
    </r>
    <r>
      <rPr>
        <vertAlign val="superscript"/>
        <sz val="8"/>
        <color rgb="FF000000"/>
        <rFont val="Arial"/>
        <family val="2"/>
        <charset val="204"/>
      </rPr>
      <t>4</t>
    </r>
  </si>
  <si>
    <r>
      <t>W</t>
    </r>
    <r>
      <rPr>
        <vertAlign val="subscript"/>
        <sz val="8"/>
        <color rgb="FF000000"/>
        <rFont val="Arial"/>
        <family val="2"/>
        <charset val="204"/>
      </rPr>
      <t>х</t>
    </r>
    <r>
      <rPr>
        <sz val="8"/>
        <color rgb="FF000000"/>
        <rFont val="Arial"/>
        <family val="2"/>
        <charset val="204"/>
      </rPr>
      <t>, см</t>
    </r>
    <r>
      <rPr>
        <vertAlign val="superscript"/>
        <sz val="8"/>
        <color rgb="FF000000"/>
        <rFont val="Arial"/>
        <family val="2"/>
        <charset val="204"/>
      </rPr>
      <t>3</t>
    </r>
  </si>
  <si>
    <r>
      <t>S</t>
    </r>
    <r>
      <rPr>
        <vertAlign val="subscript"/>
        <sz val="8"/>
        <color rgb="FF000000"/>
        <rFont val="Arial"/>
        <family val="2"/>
        <charset val="204"/>
      </rPr>
      <t>х</t>
    </r>
    <r>
      <rPr>
        <sz val="8"/>
        <color rgb="FF000000"/>
        <rFont val="Arial"/>
        <family val="2"/>
        <charset val="204"/>
      </rPr>
      <t>, см</t>
    </r>
    <r>
      <rPr>
        <vertAlign val="superscript"/>
        <sz val="8"/>
        <color rgb="FF000000"/>
        <rFont val="Arial"/>
        <family val="2"/>
        <charset val="204"/>
      </rPr>
      <t>3</t>
    </r>
  </si>
  <si>
    <r>
      <t>i</t>
    </r>
    <r>
      <rPr>
        <vertAlign val="subscript"/>
        <sz val="8"/>
        <color rgb="FF000000"/>
        <rFont val="Arial"/>
        <family val="2"/>
        <charset val="204"/>
      </rPr>
      <t>х</t>
    </r>
    <r>
      <rPr>
        <sz val="8"/>
        <color rgb="FF000000"/>
        <rFont val="Arial"/>
        <family val="2"/>
        <charset val="204"/>
      </rPr>
      <t>, мм</t>
    </r>
  </si>
  <si>
    <r>
      <t>I</t>
    </r>
    <r>
      <rPr>
        <vertAlign val="subscript"/>
        <sz val="8"/>
        <color rgb="FF000000"/>
        <rFont val="Arial"/>
        <family val="2"/>
        <charset val="204"/>
      </rPr>
      <t>y</t>
    </r>
    <r>
      <rPr>
        <sz val="8"/>
        <color rgb="FF000000"/>
        <rFont val="Arial"/>
        <family val="2"/>
        <charset val="204"/>
      </rPr>
      <t>, см</t>
    </r>
    <r>
      <rPr>
        <vertAlign val="superscript"/>
        <sz val="8"/>
        <color rgb="FF000000"/>
        <rFont val="Arial"/>
        <family val="2"/>
        <charset val="204"/>
      </rPr>
      <t>4</t>
    </r>
  </si>
  <si>
    <r>
      <t>W</t>
    </r>
    <r>
      <rPr>
        <vertAlign val="subscript"/>
        <sz val="8"/>
        <color rgb="FF000000"/>
        <rFont val="Arial"/>
        <family val="2"/>
        <charset val="204"/>
      </rPr>
      <t>y</t>
    </r>
    <r>
      <rPr>
        <sz val="8"/>
        <color rgb="FF000000"/>
        <rFont val="Arial"/>
        <family val="2"/>
        <charset val="204"/>
      </rPr>
      <t>, см</t>
    </r>
    <r>
      <rPr>
        <vertAlign val="superscript"/>
        <sz val="8"/>
        <color rgb="FF000000"/>
        <rFont val="Arial"/>
        <family val="2"/>
        <charset val="204"/>
      </rPr>
      <t>3</t>
    </r>
  </si>
  <si>
    <t>10Б1</t>
  </si>
  <si>
    <t>12Б1</t>
  </si>
  <si>
    <t>12Б2</t>
  </si>
  <si>
    <t>14Б1</t>
  </si>
  <si>
    <t>14Б2</t>
  </si>
  <si>
    <t>16Б1</t>
  </si>
  <si>
    <t>16Б2</t>
  </si>
  <si>
    <t>18Б1</t>
  </si>
  <si>
    <t>18Б2</t>
  </si>
  <si>
    <t>20Б0</t>
  </si>
  <si>
    <t>20Б1</t>
  </si>
  <si>
    <t>20Б2</t>
  </si>
  <si>
    <t>20Б3</t>
  </si>
  <si>
    <t>25Б1</t>
  </si>
  <si>
    <t>25Б2</t>
  </si>
  <si>
    <t>25Б3</t>
  </si>
  <si>
    <t>25Б4</t>
  </si>
  <si>
    <t>30Б1</t>
  </si>
  <si>
    <t>30Б2</t>
  </si>
  <si>
    <t>30Б3</t>
  </si>
  <si>
    <t>30Б4</t>
  </si>
  <si>
    <t>35Б1</t>
  </si>
  <si>
    <r>
      <t>S</t>
    </r>
    <r>
      <rPr>
        <vertAlign val="subscript"/>
        <sz val="8"/>
        <color rgb="FF000000"/>
        <rFont val="Arial"/>
        <family val="2"/>
        <charset val="204"/>
      </rPr>
      <t>y,</t>
    </r>
    <r>
      <rPr>
        <sz val="8"/>
        <color rgb="FF000000"/>
        <rFont val="Arial"/>
        <family val="2"/>
        <charset val="204"/>
      </rPr>
      <t xml:space="preserve"> см</t>
    </r>
    <r>
      <rPr>
        <vertAlign val="superscript"/>
        <sz val="8"/>
        <color rgb="FF000000"/>
        <rFont val="Arial"/>
        <family val="2"/>
        <charset val="204"/>
      </rPr>
      <t>3</t>
    </r>
  </si>
  <si>
    <r>
      <t>i</t>
    </r>
    <r>
      <rPr>
        <vertAlign val="subscript"/>
        <sz val="8"/>
        <color rgb="FF000000"/>
        <rFont val="Arial"/>
        <family val="2"/>
        <charset val="204"/>
      </rPr>
      <t>y,</t>
    </r>
    <r>
      <rPr>
        <sz val="8"/>
        <color rgb="FF000000"/>
        <rFont val="Arial"/>
        <family val="2"/>
        <charset val="204"/>
      </rPr>
      <t xml:space="preserve"> мм</t>
    </r>
  </si>
  <si>
    <t>35Б2</t>
  </si>
  <si>
    <t>35Б3</t>
  </si>
  <si>
    <t>35Б4</t>
  </si>
  <si>
    <t>40Б1</t>
  </si>
  <si>
    <t>40Б2</t>
  </si>
  <si>
    <t>40Б3</t>
  </si>
  <si>
    <t>40Б4</t>
  </si>
  <si>
    <t>45Б1</t>
  </si>
  <si>
    <t>45Б2</t>
  </si>
  <si>
    <t>45Б3</t>
  </si>
  <si>
    <t>45Б4</t>
  </si>
  <si>
    <t>50Б1</t>
  </si>
  <si>
    <t>50Б2</t>
  </si>
  <si>
    <t>50Б3</t>
  </si>
  <si>
    <t>50Б4</t>
  </si>
  <si>
    <t>50Б5</t>
  </si>
  <si>
    <t>55Б1</t>
  </si>
  <si>
    <t>55Б2</t>
  </si>
  <si>
    <t>55Б3</t>
  </si>
  <si>
    <t>55Б4</t>
  </si>
  <si>
    <t>60Б1</t>
  </si>
  <si>
    <t>60Б2</t>
  </si>
  <si>
    <t>60Б3</t>
  </si>
  <si>
    <t>60Б4</t>
  </si>
  <si>
    <t>70Б1</t>
  </si>
  <si>
    <t>70Б2</t>
  </si>
  <si>
    <t>70Б3</t>
  </si>
  <si>
    <t>70Б4</t>
  </si>
  <si>
    <t>20Ш0</t>
  </si>
  <si>
    <t>20Ш1</t>
  </si>
  <si>
    <t>20Ш2</t>
  </si>
  <si>
    <t>20Ш3</t>
  </si>
  <si>
    <t>20Ш4</t>
  </si>
  <si>
    <t>20Ш5</t>
  </si>
  <si>
    <t>20Ш6</t>
  </si>
  <si>
    <t>25Ш0</t>
  </si>
  <si>
    <t>25Ш1</t>
  </si>
  <si>
    <t>25Ш2</t>
  </si>
  <si>
    <t>25Ш3</t>
  </si>
  <si>
    <t>25Ш4</t>
  </si>
  <si>
    <t>25Ш5</t>
  </si>
  <si>
    <t>25Ш6</t>
  </si>
  <si>
    <t>30Ш0</t>
  </si>
  <si>
    <t>30Ш1</t>
  </si>
  <si>
    <t>30Ш2</t>
  </si>
  <si>
    <t>30Ш3</t>
  </si>
  <si>
    <t>30Ш4</t>
  </si>
  <si>
    <t>30Ш5</t>
  </si>
  <si>
    <t>30Ш6</t>
  </si>
  <si>
    <t>35Ш1</t>
  </si>
  <si>
    <t>35Ш2</t>
  </si>
  <si>
    <t>35Ш3</t>
  </si>
  <si>
    <t>35Ш4</t>
  </si>
  <si>
    <t>35Ш5</t>
  </si>
  <si>
    <t>35Ш6</t>
  </si>
  <si>
    <t>35Ш7</t>
  </si>
  <si>
    <t>40Ш1</t>
  </si>
  <si>
    <t>40Ш2</t>
  </si>
  <si>
    <t>40Ш3</t>
  </si>
  <si>
    <t>40Ш4</t>
  </si>
  <si>
    <t>40Ш5</t>
  </si>
  <si>
    <t>40Ш6</t>
  </si>
  <si>
    <t>40Ш7</t>
  </si>
  <si>
    <t>45Ш0</t>
  </si>
  <si>
    <t>45Ш1</t>
  </si>
  <si>
    <t>45Ш2</t>
  </si>
  <si>
    <t>45Ш3</t>
  </si>
  <si>
    <t>45Ш4</t>
  </si>
  <si>
    <t>45Ш5</t>
  </si>
  <si>
    <t>45Ш6</t>
  </si>
  <si>
    <t>50Ш1</t>
  </si>
  <si>
    <t>50Ш2</t>
  </si>
  <si>
    <t>50Ш3</t>
  </si>
  <si>
    <t>50Ш4</t>
  </si>
  <si>
    <t>50Ш5</t>
  </si>
  <si>
    <t>50Ш6</t>
  </si>
  <si>
    <t>50Ш7</t>
  </si>
  <si>
    <t>50Ш8</t>
  </si>
  <si>
    <t>60Ш1</t>
  </si>
  <si>
    <t>60Ш2</t>
  </si>
  <si>
    <t>60Ш3</t>
  </si>
  <si>
    <t>60Ш4</t>
  </si>
  <si>
    <t>60Ш5</t>
  </si>
  <si>
    <t>60Ш6</t>
  </si>
  <si>
    <t>60Ш7</t>
  </si>
  <si>
    <t>60Ш8</t>
  </si>
  <si>
    <t>70Ш1</t>
  </si>
  <si>
    <t>70Ш2</t>
  </si>
  <si>
    <t>70Ш3</t>
  </si>
  <si>
    <t>70Ш4</t>
  </si>
  <si>
    <t>70Ш5</t>
  </si>
  <si>
    <t>70Ш6</t>
  </si>
  <si>
    <t>70Ш7</t>
  </si>
  <si>
    <t>70Ш8</t>
  </si>
  <si>
    <t>15К1</t>
  </si>
  <si>
    <t>15К2</t>
  </si>
  <si>
    <t>15К3</t>
  </si>
  <si>
    <t>15К4</t>
  </si>
  <si>
    <t>15К5</t>
  </si>
  <si>
    <t>20К1</t>
  </si>
  <si>
    <t>20К2</t>
  </si>
  <si>
    <t>20К3</t>
  </si>
  <si>
    <t>20К4</t>
  </si>
  <si>
    <t>20К5</t>
  </si>
  <si>
    <t>20К6</t>
  </si>
  <si>
    <t>20К7</t>
  </si>
  <si>
    <t>20К8</t>
  </si>
  <si>
    <t>25К1</t>
  </si>
  <si>
    <t>25К2</t>
  </si>
  <si>
    <t>25К3</t>
  </si>
  <si>
    <t>25К4</t>
  </si>
  <si>
    <t>25К5</t>
  </si>
  <si>
    <t>25К6</t>
  </si>
  <si>
    <t>25К7</t>
  </si>
  <si>
    <t>25К8</t>
  </si>
  <si>
    <t>25К9</t>
  </si>
  <si>
    <t>25К10</t>
  </si>
  <si>
    <t>30К1</t>
  </si>
  <si>
    <t>30К2</t>
  </si>
  <si>
    <t>30К3</t>
  </si>
  <si>
    <t>30К4</t>
  </si>
  <si>
    <t>30К5</t>
  </si>
  <si>
    <t>30К6</t>
  </si>
  <si>
    <t>30К7</t>
  </si>
  <si>
    <t>30К8</t>
  </si>
  <si>
    <t>30К9</t>
  </si>
  <si>
    <t>30К10</t>
  </si>
  <si>
    <t>30К11</t>
  </si>
  <si>
    <t>30К12</t>
  </si>
  <si>
    <t>30К13</t>
  </si>
  <si>
    <t>30К14</t>
  </si>
  <si>
    <t>30К15</t>
  </si>
  <si>
    <t>30К16</t>
  </si>
  <si>
    <t>30К17</t>
  </si>
  <si>
    <t>30К18</t>
  </si>
  <si>
    <t>30К19</t>
  </si>
  <si>
    <t>30К20</t>
  </si>
  <si>
    <t>30К21</t>
  </si>
  <si>
    <t>35К1</t>
  </si>
  <si>
    <t>35К1,5</t>
  </si>
  <si>
    <t>35К2</t>
  </si>
  <si>
    <t>35К3</t>
  </si>
  <si>
    <t>35К4</t>
  </si>
  <si>
    <t>35К5</t>
  </si>
  <si>
    <t>35К6</t>
  </si>
  <si>
    <t>35К7</t>
  </si>
  <si>
    <t>35К8</t>
  </si>
  <si>
    <t>35К9</t>
  </si>
  <si>
    <t>35К10</t>
  </si>
  <si>
    <t>35К11</t>
  </si>
  <si>
    <t>35К12</t>
  </si>
  <si>
    <t>35К13</t>
  </si>
  <si>
    <t>35К14</t>
  </si>
  <si>
    <t>35К15</t>
  </si>
  <si>
    <t>35К16</t>
  </si>
  <si>
    <t>35К17</t>
  </si>
  <si>
    <t>35К18</t>
  </si>
  <si>
    <t>35К19</t>
  </si>
  <si>
    <t>35К20</t>
  </si>
  <si>
    <t>35К21</t>
  </si>
  <si>
    <t>35К22</t>
  </si>
  <si>
    <t>35К23</t>
  </si>
  <si>
    <t>35К24</t>
  </si>
  <si>
    <t>40К1</t>
  </si>
  <si>
    <t>40К2</t>
  </si>
  <si>
    <t>40К3</t>
  </si>
  <si>
    <t>40К4</t>
  </si>
  <si>
    <t>40К4,5</t>
  </si>
  <si>
    <t>40К5</t>
  </si>
  <si>
    <t>40К6</t>
  </si>
  <si>
    <t>40К7</t>
  </si>
  <si>
    <t>40К8</t>
  </si>
  <si>
    <t>40К9</t>
  </si>
  <si>
    <t>40К10</t>
  </si>
  <si>
    <t>40К11</t>
  </si>
  <si>
    <t>40К12</t>
  </si>
  <si>
    <t>40К13</t>
  </si>
  <si>
    <t>40К14</t>
  </si>
  <si>
    <t>40К15</t>
  </si>
  <si>
    <t>40К16</t>
  </si>
  <si>
    <t>40К17</t>
  </si>
  <si>
    <t>40К18</t>
  </si>
  <si>
    <t>40К19</t>
  </si>
  <si>
    <t>13С1</t>
  </si>
  <si>
    <t>20С1</t>
  </si>
  <si>
    <t>25С1</t>
  </si>
  <si>
    <t>25С2</t>
  </si>
  <si>
    <t>30С1</t>
  </si>
  <si>
    <t>30С2</t>
  </si>
  <si>
    <t>32С1</t>
  </si>
  <si>
    <t>32С2</t>
  </si>
  <si>
    <t>35С1</t>
  </si>
  <si>
    <t>35С2</t>
  </si>
  <si>
    <t>35С3</t>
  </si>
  <si>
    <t>40С1</t>
  </si>
  <si>
    <t>40С2</t>
  </si>
  <si>
    <t>40С3</t>
  </si>
  <si>
    <t>20ДБ1</t>
  </si>
  <si>
    <t>20ДБ2</t>
  </si>
  <si>
    <t>25ДБ1</t>
  </si>
  <si>
    <t>25ДБ2</t>
  </si>
  <si>
    <t>25ДБ3</t>
  </si>
  <si>
    <t>25ДБ4</t>
  </si>
  <si>
    <t>25ДБ5</t>
  </si>
  <si>
    <t>25ДБ6</t>
  </si>
  <si>
    <t>30ДБ1</t>
  </si>
  <si>
    <t>30ДБ2</t>
  </si>
  <si>
    <t>30ДБ3</t>
  </si>
  <si>
    <t>30ДБ4</t>
  </si>
  <si>
    <t>30ДБ5</t>
  </si>
  <si>
    <t>30ДБ6</t>
  </si>
  <si>
    <t>30ДБ7</t>
  </si>
  <si>
    <t>30ДБ8</t>
  </si>
  <si>
    <t>35ДБ1</t>
  </si>
  <si>
    <t>35ДБ2</t>
  </si>
  <si>
    <t>35ДБ3</t>
  </si>
  <si>
    <t>35ДБ4</t>
  </si>
  <si>
    <t>35ДБ5</t>
  </si>
  <si>
    <t>35ДБ6</t>
  </si>
  <si>
    <t>35ДБ7</t>
  </si>
  <si>
    <t>35ДБ8</t>
  </si>
  <si>
    <t>35ДБ9</t>
  </si>
  <si>
    <t>35ДБ10</t>
  </si>
  <si>
    <t>40ДБ1</t>
  </si>
  <si>
    <t>40ДБ2</t>
  </si>
  <si>
    <t>40ДБ3</t>
  </si>
  <si>
    <t>40ДБ4</t>
  </si>
  <si>
    <t>40ДБ5</t>
  </si>
  <si>
    <t>40ДБ6</t>
  </si>
  <si>
    <t>40ДБ7</t>
  </si>
  <si>
    <t>45ДБ1</t>
  </si>
  <si>
    <t>45ДБ2</t>
  </si>
  <si>
    <t>45ДБ3</t>
  </si>
  <si>
    <t>45ДБ4</t>
  </si>
  <si>
    <t>45ДБ5</t>
  </si>
  <si>
    <t>45ДБ6</t>
  </si>
  <si>
    <t>45ДБ7</t>
  </si>
  <si>
    <t>45ДБ8</t>
  </si>
  <si>
    <t>45ДБ9</t>
  </si>
  <si>
    <t>45ДБ10</t>
  </si>
  <si>
    <t>45ДБ11</t>
  </si>
  <si>
    <t>53ДБ3</t>
  </si>
  <si>
    <t>53ДБ4</t>
  </si>
  <si>
    <t>53ДБ5</t>
  </si>
  <si>
    <t>53ДБ6</t>
  </si>
  <si>
    <t>53ДБ7</t>
  </si>
  <si>
    <t>60ДБ1</t>
  </si>
  <si>
    <t>60ДБ2</t>
  </si>
  <si>
    <t>60ДБ3</t>
  </si>
  <si>
    <t>60ДБ4</t>
  </si>
  <si>
    <t>60ДБ5</t>
  </si>
  <si>
    <t>60ДБ6</t>
  </si>
  <si>
    <t>10ДК1</t>
  </si>
  <si>
    <t>10ДК2</t>
  </si>
  <si>
    <t>10ДК3</t>
  </si>
  <si>
    <t>12ДК1</t>
  </si>
  <si>
    <t>12ДК2</t>
  </si>
  <si>
    <t>12ДК3</t>
  </si>
  <si>
    <t>14ДК1</t>
  </si>
  <si>
    <t>14ДК2</t>
  </si>
  <si>
    <t>14ДК3</t>
  </si>
  <si>
    <t>15ДК1</t>
  </si>
  <si>
    <t>15ДК2</t>
  </si>
  <si>
    <t>15ДК3</t>
  </si>
  <si>
    <t>16ДК1</t>
  </si>
  <si>
    <t>16ДК2</t>
  </si>
  <si>
    <t>16ДК3</t>
  </si>
  <si>
    <t>18ДК1</t>
  </si>
  <si>
    <t>18ДК2</t>
  </si>
  <si>
    <t>18ДК3</t>
  </si>
  <si>
    <t>20ДК1</t>
  </si>
  <si>
    <t>20ДК2</t>
  </si>
  <si>
    <t>20ДК3</t>
  </si>
  <si>
    <t>20ДК4</t>
  </si>
  <si>
    <t>20ДК5</t>
  </si>
  <si>
    <t>20ДК6</t>
  </si>
  <si>
    <t>25ДК1</t>
  </si>
  <si>
    <t>25ДК2</t>
  </si>
  <si>
    <t>25ДК3</t>
  </si>
  <si>
    <t>25ДК4</t>
  </si>
  <si>
    <t>Jx</t>
  </si>
  <si>
    <t>Jy</t>
  </si>
  <si>
    <t>Wx</t>
  </si>
  <si>
    <t>Wy</t>
  </si>
  <si>
    <t>F</t>
  </si>
  <si>
    <t>см</t>
  </si>
  <si>
    <t>см⁴</t>
  </si>
  <si>
    <t>см³</t>
  </si>
  <si>
    <t>см²</t>
  </si>
  <si>
    <t>Б</t>
  </si>
  <si>
    <t>Ш</t>
  </si>
  <si>
    <t>К</t>
  </si>
  <si>
    <t>С</t>
  </si>
  <si>
    <t>ДБ</t>
  </si>
  <si>
    <t>ДК</t>
  </si>
  <si>
    <t>Точно подойдут двутавры</t>
  </si>
  <si>
    <t>Самый легкий</t>
  </si>
  <si>
    <t>Б0</t>
  </si>
  <si>
    <t>Б1</t>
  </si>
  <si>
    <t>Б2</t>
  </si>
  <si>
    <t>Б3</t>
  </si>
  <si>
    <t>Б4</t>
  </si>
  <si>
    <t>Б5</t>
  </si>
  <si>
    <t>масса, кг/м</t>
  </si>
  <si>
    <t>F,см²</t>
  </si>
  <si>
    <t>Профиль</t>
  </si>
  <si>
    <t>Двутавры балочные</t>
  </si>
  <si>
    <t>Двутавры широкополочные</t>
  </si>
  <si>
    <t>Ш0</t>
  </si>
  <si>
    <t>Ш1</t>
  </si>
  <si>
    <t>Ш2</t>
  </si>
  <si>
    <t>Ш3</t>
  </si>
  <si>
    <t>Ш4</t>
  </si>
  <si>
    <t>Ш5</t>
  </si>
  <si>
    <t>Ш6</t>
  </si>
  <si>
    <t>Ш7</t>
  </si>
  <si>
    <t>Ш8</t>
  </si>
  <si>
    <t>Двутавры колонные</t>
  </si>
  <si>
    <t>К1</t>
  </si>
  <si>
    <t>К1.5</t>
  </si>
  <si>
    <t>К2</t>
  </si>
  <si>
    <t>К3</t>
  </si>
  <si>
    <t>К4</t>
  </si>
  <si>
    <t>К4.5</t>
  </si>
  <si>
    <t>К5</t>
  </si>
  <si>
    <t>К6</t>
  </si>
  <si>
    <t>К7</t>
  </si>
  <si>
    <t>К8</t>
  </si>
  <si>
    <t>Двутавры свайные</t>
  </si>
  <si>
    <t>C1</t>
  </si>
  <si>
    <t>C2</t>
  </si>
  <si>
    <t>C3</t>
  </si>
  <si>
    <t>К9</t>
  </si>
  <si>
    <t>К10</t>
  </si>
  <si>
    <t>К11</t>
  </si>
  <si>
    <t>К12</t>
  </si>
  <si>
    <t>К13</t>
  </si>
  <si>
    <t xml:space="preserve">Тяжелее </t>
  </si>
  <si>
    <t>сварного на:</t>
  </si>
  <si>
    <t>Дополнительные балочные двутавры</t>
  </si>
  <si>
    <t>ДБ1</t>
  </si>
  <si>
    <t>ДБ2</t>
  </si>
  <si>
    <t>ДБ3</t>
  </si>
  <si>
    <t>ДБ4</t>
  </si>
  <si>
    <t>ДБ5</t>
  </si>
  <si>
    <t>ДБ6</t>
  </si>
  <si>
    <t>ДБ7</t>
  </si>
  <si>
    <t>ДБ8</t>
  </si>
  <si>
    <t>ДБ9</t>
  </si>
  <si>
    <t>ДБ10</t>
  </si>
  <si>
    <t>ДБ11</t>
  </si>
  <si>
    <t>ДК1</t>
  </si>
  <si>
    <t>ДК2</t>
  </si>
  <si>
    <t>ДК3</t>
  </si>
  <si>
    <t>ДК4</t>
  </si>
  <si>
    <t>ДК5</t>
  </si>
  <si>
    <t>ДК6</t>
  </si>
  <si>
    <t>Дополнительные колонные двутавры</t>
  </si>
  <si>
    <t>(от 0% до 5%)</t>
  </si>
  <si>
    <t>Уменьшение несущей способности сварного двутавра необходимо согласовывать с проектировщиками. Предназначено для уменьшения массы балки, и облегчения конструкции. Не рекомендуется пользоваться данным решением, если при уменьшении несущей способности не получается уменьшить массу балки.</t>
  </si>
  <si>
    <t>Уменьшение несущей способности  двутавра на</t>
  </si>
  <si>
    <t>Не использовать для уменьшения площади сечения колонн</t>
  </si>
  <si>
    <t>масса, т.</t>
  </si>
  <si>
    <t>Исходные данные</t>
  </si>
  <si>
    <t>Результат</t>
  </si>
  <si>
    <t>ix</t>
  </si>
  <si>
    <t>iy</t>
  </si>
  <si>
    <t>≤</t>
  </si>
  <si>
    <t>для колонн не использовать двутавры легче исходного</t>
  </si>
  <si>
    <t>Для балок должно выполняться условие:</t>
  </si>
  <si>
    <t>по массе</t>
  </si>
  <si>
    <t>по порядку</t>
  </si>
  <si>
    <t>Sx</t>
  </si>
  <si>
    <t>мм</t>
  </si>
  <si>
    <t>Изгиб в одной плоскости (балка)</t>
  </si>
  <si>
    <t>Сжатие, изгиб в двух плоскостях (колонна, балка)</t>
  </si>
  <si>
    <r>
      <t xml:space="preserve">Тип </t>
    </r>
    <r>
      <rPr>
        <sz val="11"/>
        <color theme="1"/>
        <rFont val="Times New Roman"/>
        <family val="1"/>
        <charset val="204"/>
      </rPr>
      <t>I</t>
    </r>
  </si>
  <si>
    <r>
      <t>Тип</t>
    </r>
    <r>
      <rPr>
        <sz val="11"/>
        <color theme="1"/>
        <rFont val="Times New Roman"/>
        <family val="1"/>
        <charset val="204"/>
      </rPr>
      <t xml:space="preserve"> I</t>
    </r>
  </si>
  <si>
    <t>для закруглений</t>
  </si>
  <si>
    <t>длина, м.</t>
  </si>
  <si>
    <t>Подбор массы по длине и длины по массе</t>
  </si>
  <si>
    <t>h=</t>
  </si>
  <si>
    <t>hw=</t>
  </si>
  <si>
    <r>
      <t>h</t>
    </r>
    <r>
      <rPr>
        <sz val="8"/>
        <color theme="1"/>
        <rFont val="Calibri"/>
        <family val="2"/>
        <charset val="204"/>
        <scheme val="minor"/>
      </rPr>
      <t>w</t>
    </r>
    <r>
      <rPr>
        <sz val="11"/>
        <color theme="1"/>
        <rFont val="Calibri"/>
        <family val="2"/>
        <charset val="204"/>
        <scheme val="minor"/>
      </rPr>
      <t>=</t>
    </r>
  </si>
  <si>
    <t>r-радиус скругления между полкой и стенкой</t>
  </si>
  <si>
    <t>r=</t>
  </si>
  <si>
    <t>Тяжелее сварного на: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</si>
</sst>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1" x14ac:knownFonts="1"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vertAlign val="subscript"/>
      <sz val="8"/>
      <color rgb="FF000000"/>
      <name val="Arial"/>
      <family val="2"/>
      <charset val="204"/>
    </font>
    <font>
      <vertAlign val="superscript"/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2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49" fontId="0" fillId="0" borderId="0" xfId="0" applyNumberFormat="1"/>
    <xf numFmtId="0" fontId="2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3" borderId="1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5" fillId="0" borderId="0" xfId="0" applyFont="1" applyFill="1" applyBorder="1" applyAlignment="1">
      <alignment horizontal="center" vertical="center" wrapText="1"/>
    </xf>
    <xf numFmtId="0" fontId="0" fillId="3" borderId="20" xfId="0" applyFill="1" applyBorder="1"/>
    <xf numFmtId="0" fontId="0" fillId="2" borderId="26" xfId="0" applyFill="1" applyBorder="1"/>
    <xf numFmtId="0" fontId="0" fillId="0" borderId="3" xfId="0" applyBorder="1"/>
    <xf numFmtId="0" fontId="0" fillId="3" borderId="26" xfId="0" applyFill="1" applyBorder="1"/>
    <xf numFmtId="0" fontId="0" fillId="2" borderId="28" xfId="0" applyFill="1" applyBorder="1"/>
    <xf numFmtId="0" fontId="0" fillId="2" borderId="29" xfId="0" applyFill="1" applyBorder="1"/>
    <xf numFmtId="0" fontId="0" fillId="4" borderId="10" xfId="0" applyFill="1" applyBorder="1"/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2" borderId="17" xfId="0" applyFill="1" applyBorder="1"/>
    <xf numFmtId="0" fontId="0" fillId="2" borderId="14" xfId="0" applyFill="1" applyBorder="1"/>
    <xf numFmtId="0" fontId="0" fillId="2" borderId="14" xfId="0" applyFill="1" applyBorder="1" applyAlignment="1">
      <alignment horizontal="center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/>
    <xf numFmtId="0" fontId="0" fillId="6" borderId="40" xfId="0" applyFill="1" applyBorder="1"/>
    <xf numFmtId="0" fontId="0" fillId="6" borderId="36" xfId="0" applyFill="1" applyBorder="1"/>
    <xf numFmtId="0" fontId="0" fillId="6" borderId="28" xfId="0" applyFill="1" applyBorder="1"/>
    <xf numFmtId="0" fontId="0" fillId="6" borderId="29" xfId="0" applyFill="1" applyBorder="1"/>
    <xf numFmtId="0" fontId="0" fillId="6" borderId="1" xfId="0" applyFill="1" applyBorder="1"/>
    <xf numFmtId="0" fontId="0" fillId="6" borderId="26" xfId="0" applyFill="1" applyBorder="1"/>
    <xf numFmtId="0" fontId="0" fillId="6" borderId="15" xfId="0" applyFill="1" applyBorder="1"/>
    <xf numFmtId="0" fontId="0" fillId="6" borderId="14" xfId="0" applyFill="1" applyBorder="1" applyAlignment="1">
      <alignment horizontal="center" vertical="center"/>
    </xf>
    <xf numFmtId="0" fontId="0" fillId="5" borderId="1" xfId="0" applyFill="1" applyBorder="1"/>
    <xf numFmtId="0" fontId="0" fillId="6" borderId="19" xfId="0" applyFill="1" applyBorder="1"/>
    <xf numFmtId="0" fontId="0" fillId="6" borderId="20" xfId="0" applyFill="1" applyBorder="1"/>
    <xf numFmtId="0" fontId="0" fillId="5" borderId="28" xfId="0" applyFill="1" applyBorder="1"/>
    <xf numFmtId="0" fontId="0" fillId="5" borderId="29" xfId="0" applyFill="1" applyBorder="1"/>
    <xf numFmtId="0" fontId="0" fillId="5" borderId="20" xfId="0" applyFill="1" applyBorder="1"/>
    <xf numFmtId="0" fontId="0" fillId="5" borderId="26" xfId="0" applyFill="1" applyBorder="1"/>
    <xf numFmtId="0" fontId="0" fillId="6" borderId="41" xfId="0" applyFill="1" applyBorder="1"/>
    <xf numFmtId="0" fontId="0" fillId="4" borderId="9" xfId="0" applyFill="1" applyBorder="1"/>
    <xf numFmtId="0" fontId="0" fillId="6" borderId="42" xfId="0" applyFill="1" applyBorder="1"/>
    <xf numFmtId="0" fontId="0" fillId="6" borderId="12" xfId="0" applyFill="1" applyBorder="1"/>
    <xf numFmtId="0" fontId="0" fillId="5" borderId="14" xfId="0" applyFill="1" applyBorder="1" applyAlignment="1">
      <alignment horizontal="center" vertical="center"/>
    </xf>
    <xf numFmtId="0" fontId="0" fillId="5" borderId="21" xfId="0" applyFill="1" applyBorder="1"/>
    <xf numFmtId="0" fontId="0" fillId="5" borderId="14" xfId="0" applyFill="1" applyBorder="1"/>
    <xf numFmtId="0" fontId="0" fillId="5" borderId="14" xfId="0" applyFill="1" applyBorder="1" applyAlignment="1">
      <alignment horizontal="center"/>
    </xf>
    <xf numFmtId="0" fontId="0" fillId="5" borderId="38" xfId="0" applyFill="1" applyBorder="1"/>
    <xf numFmtId="0" fontId="0" fillId="5" borderId="15" xfId="0" applyFill="1" applyBorder="1"/>
    <xf numFmtId="0" fontId="5" fillId="0" borderId="35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center"/>
    </xf>
    <xf numFmtId="0" fontId="5" fillId="0" borderId="4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2" borderId="18" xfId="0" applyFill="1" applyBorder="1"/>
    <xf numFmtId="0" fontId="0" fillId="2" borderId="20" xfId="0" applyFill="1" applyBorder="1"/>
    <xf numFmtId="0" fontId="0" fillId="7" borderId="26" xfId="0" applyFill="1" applyBorder="1"/>
    <xf numFmtId="0" fontId="0" fillId="7" borderId="14" xfId="0" applyFill="1" applyBorder="1" applyAlignment="1">
      <alignment horizontal="center" vertical="center"/>
    </xf>
    <xf numFmtId="0" fontId="0" fillId="7" borderId="1" xfId="0" applyFill="1" applyBorder="1"/>
    <xf numFmtId="0" fontId="0" fillId="7" borderId="14" xfId="0" applyFill="1" applyBorder="1"/>
    <xf numFmtId="0" fontId="0" fillId="7" borderId="14" xfId="0" applyFill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14" xfId="0" applyFill="1" applyBorder="1"/>
    <xf numFmtId="0" fontId="0" fillId="3" borderId="14" xfId="0" applyFill="1" applyBorder="1" applyAlignment="1">
      <alignment horizontal="center"/>
    </xf>
    <xf numFmtId="0" fontId="0" fillId="8" borderId="26" xfId="0" applyFill="1" applyBorder="1"/>
    <xf numFmtId="0" fontId="0" fillId="8" borderId="14" xfId="0" applyFill="1" applyBorder="1" applyAlignment="1">
      <alignment horizontal="center" vertical="center"/>
    </xf>
    <xf numFmtId="0" fontId="0" fillId="8" borderId="1" xfId="0" applyFill="1" applyBorder="1"/>
    <xf numFmtId="0" fontId="0" fillId="8" borderId="14" xfId="0" applyFill="1" applyBorder="1"/>
    <xf numFmtId="0" fontId="0" fillId="8" borderId="14" xfId="0" applyFill="1" applyBorder="1" applyAlignment="1">
      <alignment horizontal="center"/>
    </xf>
    <xf numFmtId="0" fontId="0" fillId="8" borderId="15" xfId="0" applyFill="1" applyBorder="1"/>
    <xf numFmtId="0" fontId="0" fillId="8" borderId="28" xfId="0" applyFill="1" applyBorder="1"/>
    <xf numFmtId="0" fontId="0" fillId="0" borderId="0" xfId="0" applyFill="1" applyBorder="1" applyAlignment="1"/>
    <xf numFmtId="0" fontId="0" fillId="0" borderId="0" xfId="0" applyFill="1" applyBorder="1"/>
    <xf numFmtId="0" fontId="0" fillId="8" borderId="29" xfId="0" applyFill="1" applyBorder="1"/>
    <xf numFmtId="0" fontId="0" fillId="8" borderId="20" xfId="0" applyFill="1" applyBorder="1"/>
    <xf numFmtId="0" fontId="0" fillId="8" borderId="21" xfId="0" applyFill="1" applyBorder="1"/>
    <xf numFmtId="0" fontId="0" fillId="8" borderId="38" xfId="0" applyFill="1" applyBorder="1"/>
    <xf numFmtId="0" fontId="0" fillId="3" borderId="17" xfId="0" applyFill="1" applyBorder="1"/>
    <xf numFmtId="0" fontId="0" fillId="10" borderId="1" xfId="0" applyFill="1" applyBorder="1" applyAlignment="1">
      <alignment horizontal="center"/>
    </xf>
    <xf numFmtId="164" fontId="0" fillId="10" borderId="1" xfId="0" applyNumberForma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2" borderId="23" xfId="0" applyFill="1" applyBorder="1"/>
    <xf numFmtId="0" fontId="0" fillId="2" borderId="42" xfId="0" applyFill="1" applyBorder="1"/>
    <xf numFmtId="0" fontId="0" fillId="10" borderId="20" xfId="0" applyFill="1" applyBorder="1" applyAlignment="1">
      <alignment horizontal="center"/>
    </xf>
    <xf numFmtId="164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0" fillId="3" borderId="28" xfId="0" applyFill="1" applyBorder="1"/>
    <xf numFmtId="0" fontId="0" fillId="3" borderId="29" xfId="0" applyFill="1" applyBorder="1"/>
    <xf numFmtId="0" fontId="0" fillId="3" borderId="21" xfId="0" applyFill="1" applyBorder="1"/>
    <xf numFmtId="0" fontId="0" fillId="3" borderId="38" xfId="0" applyFill="1" applyBorder="1"/>
    <xf numFmtId="0" fontId="0" fillId="3" borderId="18" xfId="0" applyFill="1" applyBorder="1"/>
    <xf numFmtId="0" fontId="0" fillId="7" borderId="16" xfId="0" applyFill="1" applyBorder="1"/>
    <xf numFmtId="0" fontId="0" fillId="7" borderId="17" xfId="0" applyFill="1" applyBorder="1"/>
    <xf numFmtId="0" fontId="0" fillId="7" borderId="28" xfId="0" applyFill="1" applyBorder="1"/>
    <xf numFmtId="0" fontId="0" fillId="7" borderId="29" xfId="0" applyFill="1" applyBorder="1"/>
    <xf numFmtId="0" fontId="0" fillId="7" borderId="20" xfId="0" applyFill="1" applyBorder="1"/>
    <xf numFmtId="0" fontId="0" fillId="7" borderId="21" xfId="0" applyFill="1" applyBorder="1"/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8" xfId="0" applyFill="1" applyBorder="1"/>
    <xf numFmtId="0" fontId="0" fillId="2" borderId="15" xfId="0" applyFill="1" applyBorder="1"/>
    <xf numFmtId="0" fontId="0" fillId="2" borderId="21" xfId="0" applyFill="1" applyBorder="1"/>
    <xf numFmtId="9" fontId="0" fillId="0" borderId="0" xfId="0" applyNumberFormat="1"/>
    <xf numFmtId="0" fontId="0" fillId="3" borderId="22" xfId="0" applyFill="1" applyBorder="1"/>
    <xf numFmtId="0" fontId="0" fillId="3" borderId="0" xfId="0" applyFill="1" applyBorder="1"/>
    <xf numFmtId="0" fontId="0" fillId="3" borderId="0" xfId="0" applyFill="1" applyBorder="1" applyAlignment="1">
      <alignment horizontal="center" vertical="center"/>
    </xf>
    <xf numFmtId="0" fontId="0" fillId="3" borderId="54" xfId="0" applyFill="1" applyBorder="1" applyAlignment="1"/>
    <xf numFmtId="0" fontId="0" fillId="3" borderId="55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8" borderId="16" xfId="0" applyFill="1" applyBorder="1"/>
    <xf numFmtId="0" fontId="0" fillId="8" borderId="17" xfId="0" applyFill="1" applyBorder="1"/>
    <xf numFmtId="0" fontId="0" fillId="8" borderId="18" xfId="0" applyFill="1" applyBorder="1"/>
    <xf numFmtId="0" fontId="0" fillId="7" borderId="38" xfId="0" applyFill="1" applyBorder="1"/>
    <xf numFmtId="0" fontId="0" fillId="7" borderId="18" xfId="0" applyFill="1" applyBorder="1"/>
    <xf numFmtId="0" fontId="0" fillId="6" borderId="56" xfId="0" applyFill="1" applyBorder="1"/>
    <xf numFmtId="0" fontId="0" fillId="6" borderId="38" xfId="0" applyFill="1" applyBorder="1"/>
    <xf numFmtId="9" fontId="0" fillId="10" borderId="1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/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/>
    <xf numFmtId="0" fontId="6" fillId="2" borderId="1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 hidden="1"/>
    </xf>
    <xf numFmtId="0" fontId="0" fillId="2" borderId="20" xfId="0" applyFill="1" applyBorder="1" applyProtection="1">
      <protection locked="0"/>
    </xf>
    <xf numFmtId="0" fontId="0" fillId="0" borderId="1" xfId="0" applyBorder="1"/>
    <xf numFmtId="0" fontId="0" fillId="0" borderId="0" xfId="0" applyBorder="1"/>
    <xf numFmtId="0" fontId="7" fillId="0" borderId="50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6" borderId="57" xfId="0" applyFill="1" applyBorder="1"/>
    <xf numFmtId="0" fontId="0" fillId="6" borderId="57" xfId="0" applyFill="1" applyBorder="1" applyAlignment="1">
      <alignment horizontal="center"/>
    </xf>
    <xf numFmtId="165" fontId="0" fillId="9" borderId="20" xfId="0" applyNumberFormat="1" applyFill="1" applyBorder="1"/>
    <xf numFmtId="0" fontId="0" fillId="0" borderId="42" xfId="0" applyFill="1" applyBorder="1" applyAlignment="1">
      <alignment horizontal="center" vertical="center"/>
    </xf>
    <xf numFmtId="0" fontId="0" fillId="10" borderId="55" xfId="0" applyFill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5" borderId="0" xfId="0" applyFill="1" applyBorder="1"/>
    <xf numFmtId="0" fontId="0" fillId="2" borderId="0" xfId="0" applyFill="1" applyBorder="1"/>
    <xf numFmtId="0" fontId="0" fillId="8" borderId="0" xfId="0" applyFill="1" applyBorder="1"/>
    <xf numFmtId="0" fontId="0" fillId="7" borderId="0" xfId="0" applyFill="1" applyBorder="1"/>
    <xf numFmtId="0" fontId="0" fillId="8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7" borderId="55" xfId="0" applyFill="1" applyBorder="1"/>
    <xf numFmtId="0" fontId="0" fillId="5" borderId="17" xfId="0" applyFill="1" applyBorder="1"/>
    <xf numFmtId="0" fontId="0" fillId="5" borderId="18" xfId="0" applyFill="1" applyBorder="1"/>
    <xf numFmtId="0" fontId="0" fillId="3" borderId="16" xfId="0" applyFill="1" applyBorder="1"/>
    <xf numFmtId="0" fontId="0" fillId="8" borderId="55" xfId="0" applyFill="1" applyBorder="1"/>
    <xf numFmtId="0" fontId="0" fillId="2" borderId="55" xfId="0" applyFill="1" applyBorder="1"/>
    <xf numFmtId="0" fontId="0" fillId="5" borderId="55" xfId="0" applyFill="1" applyBorder="1"/>
    <xf numFmtId="0" fontId="0" fillId="5" borderId="16" xfId="0" applyFill="1" applyBorder="1"/>
    <xf numFmtId="0" fontId="0" fillId="0" borderId="0" xfId="0" applyAlignment="1"/>
    <xf numFmtId="0" fontId="0" fillId="0" borderId="22" xfId="0" applyFill="1" applyBorder="1" applyAlignment="1" applyProtection="1">
      <protection locked="0"/>
    </xf>
    <xf numFmtId="2" fontId="0" fillId="0" borderId="34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0" borderId="7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/>
    <xf numFmtId="0" fontId="0" fillId="3" borderId="1" xfId="0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13" borderId="11" xfId="0" applyFont="1" applyFill="1" applyBorder="1" applyAlignment="1">
      <alignment horizontal="center" vertical="center" wrapText="1"/>
    </xf>
    <xf numFmtId="0" fontId="5" fillId="13" borderId="14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12" borderId="14" xfId="0" applyFont="1" applyFill="1" applyBorder="1" applyAlignment="1">
      <alignment horizontal="center" vertical="center" wrapText="1"/>
    </xf>
    <xf numFmtId="0" fontId="5" fillId="12" borderId="16" xfId="0" applyFont="1" applyFill="1" applyBorder="1" applyAlignment="1">
      <alignment horizontal="center" vertical="center" wrapText="1"/>
    </xf>
    <xf numFmtId="0" fontId="5" fillId="12" borderId="1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5" fontId="0" fillId="10" borderId="1" xfId="0" applyNumberFormat="1" applyFill="1" applyBorder="1"/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6" borderId="9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5" borderId="44" xfId="0" applyFill="1" applyBorder="1" applyAlignment="1">
      <alignment horizontal="center"/>
    </xf>
    <xf numFmtId="0" fontId="0" fillId="5" borderId="45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9" borderId="28" xfId="0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0" fillId="9" borderId="57" xfId="0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11" borderId="1" xfId="0" applyFill="1" applyBorder="1" applyAlignment="1">
      <alignment horizontal="center" vertical="center" wrapText="1"/>
    </xf>
    <xf numFmtId="0" fontId="0" fillId="11" borderId="20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4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4" xfId="0" applyFill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7" borderId="49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38" xfId="0" applyFill="1" applyBorder="1" applyAlignment="1">
      <alignment horizontal="center"/>
    </xf>
    <xf numFmtId="0" fontId="0" fillId="8" borderId="61" xfId="0" applyFill="1" applyBorder="1" applyAlignment="1">
      <alignment horizontal="center"/>
    </xf>
    <xf numFmtId="0" fontId="0" fillId="8" borderId="50" xfId="0" applyFill="1" applyBorder="1" applyAlignment="1">
      <alignment horizontal="center"/>
    </xf>
    <xf numFmtId="0" fontId="0" fillId="8" borderId="62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3" borderId="50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0" fillId="3" borderId="23" xfId="0" applyFill="1" applyBorder="1" applyAlignment="1">
      <alignment horizontal="center" wrapText="1"/>
    </xf>
    <xf numFmtId="0" fontId="0" fillId="3" borderId="24" xfId="0" applyFill="1" applyBorder="1" applyAlignment="1">
      <alignment horizontal="center" wrapText="1"/>
    </xf>
    <xf numFmtId="0" fontId="0" fillId="3" borderId="25" xfId="0" applyFill="1" applyBorder="1" applyAlignment="1">
      <alignment horizontal="center" wrapText="1"/>
    </xf>
    <xf numFmtId="0" fontId="0" fillId="3" borderId="22" xfId="0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3" borderId="54" xfId="0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0" fillId="6" borderId="20" xfId="0" applyNumberFormat="1" applyFill="1" applyBorder="1"/>
    <xf numFmtId="1" fontId="0" fillId="6" borderId="21" xfId="0" applyNumberFormat="1" applyFill="1" applyBorder="1"/>
    <xf numFmtId="0" fontId="0" fillId="2" borderId="28" xfId="0" applyFill="1" applyBorder="1" applyAlignment="1" applyProtection="1">
      <alignment horizontal="center"/>
    </xf>
    <xf numFmtId="0" fontId="0" fillId="2" borderId="29" xfId="0" applyFill="1" applyBorder="1" applyAlignment="1" applyProtection="1">
      <alignment horizontal="center"/>
    </xf>
  </cellXfs>
  <cellStyles count="1">
    <cellStyle name="Обычный" xfId="0" builtinId="0"/>
  </cellStyles>
  <dxfs count="7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19050</xdr:rowOff>
    </xdr:from>
    <xdr:to>
      <xdr:col>3</xdr:col>
      <xdr:colOff>533400</xdr:colOff>
      <xdr:row>29</xdr:row>
      <xdr:rowOff>95250</xdr:rowOff>
    </xdr:to>
    <xdr:pic>
      <xdr:nvPicPr>
        <xdr:cNvPr id="3" name="Рисунок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95" r="9493"/>
        <a:stretch/>
      </xdr:blipFill>
      <xdr:spPr bwMode="auto">
        <a:xfrm>
          <a:off x="0" y="2933700"/>
          <a:ext cx="2495550" cy="2809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5"/>
  <sheetViews>
    <sheetView tabSelected="1" zoomScaleNormal="100" workbookViewId="0">
      <selection activeCell="K35" sqref="K35"/>
    </sheetView>
  </sheetViews>
  <sheetFormatPr defaultRowHeight="15" x14ac:dyDescent="0.25"/>
  <cols>
    <col min="2" max="2" width="10.28515625" customWidth="1"/>
    <col min="3" max="3" width="10" customWidth="1"/>
    <col min="5" max="5" width="18.140625" bestFit="1" customWidth="1"/>
    <col min="6" max="6" width="7" bestFit="1" customWidth="1"/>
    <col min="12" max="12" width="18.85546875" bestFit="1" customWidth="1"/>
    <col min="13" max="13" width="13.42578125" bestFit="1" customWidth="1"/>
    <col min="17" max="17" width="10.28515625" hidden="1" customWidth="1"/>
    <col min="18" max="18" width="10.28515625" bestFit="1" customWidth="1"/>
    <col min="19" max="19" width="10.28515625" hidden="1" customWidth="1"/>
    <col min="20" max="20" width="9.140625" hidden="1" customWidth="1"/>
    <col min="22" max="23" width="9.140625" hidden="1" customWidth="1"/>
    <col min="25" max="26" width="9.140625" hidden="1" customWidth="1"/>
    <col min="28" max="29" width="9.140625" hidden="1" customWidth="1"/>
    <col min="31" max="32" width="9.140625" hidden="1" customWidth="1"/>
    <col min="34" max="35" width="9.140625" hidden="1" customWidth="1"/>
    <col min="37" max="38" width="9.140625" hidden="1" customWidth="1"/>
    <col min="40" max="41" width="9.140625" hidden="1" customWidth="1"/>
    <col min="43" max="44" width="9.140625" hidden="1" customWidth="1"/>
    <col min="46" max="47" width="9.140625" hidden="1" customWidth="1"/>
    <col min="49" max="50" width="9.140625" hidden="1" customWidth="1"/>
    <col min="52" max="53" width="9.140625" hidden="1" customWidth="1"/>
    <col min="55" max="56" width="9.140625" hidden="1" customWidth="1"/>
    <col min="58" max="59" width="9.140625" hidden="1" customWidth="1"/>
    <col min="61" max="61" width="0" hidden="1" customWidth="1"/>
  </cols>
  <sheetData>
    <row r="1" spans="1:43" x14ac:dyDescent="0.25">
      <c r="A1" s="188"/>
      <c r="B1" s="230" t="s">
        <v>420</v>
      </c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192"/>
    </row>
    <row r="2" spans="1:43" x14ac:dyDescent="0.25">
      <c r="A2" s="185" t="s">
        <v>429</v>
      </c>
      <c r="B2" s="185">
        <v>500</v>
      </c>
      <c r="E2" s="300" t="str">
        <f>IF(((B9/B8)&gt;0.2),B20,B19)</f>
        <v>Изгиб в одной плоскости (балка)</v>
      </c>
      <c r="F2" s="301"/>
      <c r="G2" s="301"/>
      <c r="H2" s="301"/>
      <c r="I2" s="301"/>
      <c r="J2" s="228"/>
      <c r="P2" s="164"/>
      <c r="Q2" s="164"/>
      <c r="R2" s="164"/>
      <c r="S2" s="192"/>
      <c r="T2" s="164"/>
      <c r="U2" s="164"/>
      <c r="V2" s="192"/>
      <c r="W2" s="164"/>
      <c r="X2" s="42"/>
      <c r="Y2" s="42"/>
      <c r="Z2" s="42"/>
      <c r="AA2" s="42"/>
      <c r="AB2" s="42"/>
    </row>
    <row r="3" spans="1:43" x14ac:dyDescent="0.25">
      <c r="A3" s="188" t="s">
        <v>2</v>
      </c>
      <c r="B3" s="185">
        <v>8</v>
      </c>
      <c r="P3" s="165"/>
      <c r="Q3" s="164"/>
      <c r="R3" s="165"/>
      <c r="S3" s="165"/>
      <c r="T3" s="165"/>
      <c r="U3" s="165"/>
      <c r="V3" s="165"/>
      <c r="W3" s="165"/>
      <c r="X3" s="118"/>
      <c r="Y3" s="118"/>
      <c r="Z3" s="118"/>
      <c r="AA3" s="118"/>
      <c r="AB3" s="118"/>
    </row>
    <row r="4" spans="1:43" x14ac:dyDescent="0.25">
      <c r="A4" s="188" t="s">
        <v>4</v>
      </c>
      <c r="B4" s="185">
        <v>200</v>
      </c>
      <c r="F4" s="5"/>
      <c r="G4" s="5"/>
      <c r="H4" s="5"/>
      <c r="I4" s="5"/>
      <c r="J4" s="5"/>
      <c r="K4" s="5"/>
      <c r="P4" s="165"/>
      <c r="Q4" s="165"/>
      <c r="R4" s="165"/>
      <c r="S4" s="165"/>
      <c r="T4" s="165"/>
      <c r="U4" s="165"/>
      <c r="V4" s="165"/>
      <c r="W4" s="165"/>
      <c r="X4" s="118"/>
      <c r="Y4" s="118"/>
      <c r="Z4" s="118"/>
      <c r="AA4" s="118"/>
      <c r="AB4" s="118"/>
    </row>
    <row r="5" spans="1:43" x14ac:dyDescent="0.25">
      <c r="A5" s="188" t="s">
        <v>3</v>
      </c>
      <c r="B5" s="185">
        <v>20</v>
      </c>
      <c r="P5" s="165"/>
      <c r="Q5" s="165"/>
      <c r="R5" s="165"/>
      <c r="S5" s="165"/>
      <c r="T5" s="165"/>
      <c r="U5" s="165"/>
      <c r="V5" s="165"/>
      <c r="W5" s="165"/>
      <c r="X5" s="118"/>
      <c r="Y5" s="118"/>
      <c r="Z5" s="118"/>
      <c r="AA5" s="118"/>
      <c r="AB5" s="118"/>
    </row>
    <row r="6" spans="1:43" ht="15.75" thickBot="1" x14ac:dyDescent="0.3">
      <c r="A6" s="269" t="s">
        <v>431</v>
      </c>
      <c r="B6" s="270"/>
      <c r="C6" s="270"/>
      <c r="D6" s="270"/>
      <c r="E6" s="271"/>
      <c r="F6" s="246" t="s">
        <v>342</v>
      </c>
      <c r="G6" s="246"/>
      <c r="H6" s="246"/>
      <c r="I6" s="246"/>
      <c r="J6" s="246"/>
      <c r="K6" s="246"/>
      <c r="M6" t="s">
        <v>384</v>
      </c>
      <c r="P6" s="165"/>
      <c r="Q6" s="165"/>
      <c r="R6" s="165"/>
      <c r="S6" s="165"/>
      <c r="T6" s="165"/>
      <c r="U6" s="165"/>
      <c r="V6" s="165"/>
      <c r="W6" s="165"/>
      <c r="X6" s="118"/>
      <c r="Y6" s="118"/>
      <c r="Z6" s="118"/>
      <c r="AA6" s="118"/>
      <c r="AB6" s="118"/>
    </row>
    <row r="7" spans="1:43" ht="15.75" thickBot="1" x14ac:dyDescent="0.3">
      <c r="A7" s="232" t="s">
        <v>432</v>
      </c>
      <c r="B7" s="185">
        <v>0</v>
      </c>
      <c r="C7" s="233" t="str">
        <f>IF(B7=0,"сварная","прокатная")</f>
        <v>сварная</v>
      </c>
      <c r="D7" s="6"/>
      <c r="E7" s="217" t="s">
        <v>423</v>
      </c>
      <c r="F7" s="130" t="s">
        <v>336</v>
      </c>
      <c r="G7" s="131" t="s">
        <v>337</v>
      </c>
      <c r="H7" s="131" t="s">
        <v>338</v>
      </c>
      <c r="I7" s="131" t="s">
        <v>339</v>
      </c>
      <c r="J7" s="131" t="s">
        <v>340</v>
      </c>
      <c r="K7" s="132" t="s">
        <v>341</v>
      </c>
      <c r="L7" s="126" t="s">
        <v>343</v>
      </c>
      <c r="M7" s="42" t="s">
        <v>385</v>
      </c>
      <c r="P7" s="247" t="s">
        <v>353</v>
      </c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9"/>
    </row>
    <row r="8" spans="1:43" ht="15.75" thickBot="1" x14ac:dyDescent="0.3">
      <c r="A8" t="s">
        <v>327</v>
      </c>
      <c r="B8" s="2">
        <f>((C23*(C21+C24*2)^3-2*(C23-C22)/2*C21^3)/12)*B17+C26</f>
        <v>62440</v>
      </c>
      <c r="C8" t="s">
        <v>333</v>
      </c>
      <c r="E8" s="9" t="s">
        <v>352</v>
      </c>
      <c r="F8" s="41" t="str">
        <f>HLOOKUP(F9,R8:AG9,2,FALSE)</f>
        <v>60Б2</v>
      </c>
      <c r="G8" s="41" t="str">
        <f>HLOOKUP(G9,R17:AP18,2,FALSE)</f>
        <v>60Ш1</v>
      </c>
      <c r="H8" s="41" t="str">
        <f>HLOOKUP(H9,R25:BH26,2,FALSE)</f>
        <v>40К2</v>
      </c>
      <c r="I8" s="41" t="str">
        <f>HLOOKUP(I9,R33:X34,2,FALSE)</f>
        <v>40С3</v>
      </c>
      <c r="J8" s="41" t="str">
        <f>HLOOKUP(J9,R41:AV42,2,FALSE)</f>
        <v>60ДБ3</v>
      </c>
      <c r="K8" s="41">
        <f>HLOOKUP(K9,R49:AG50,2,FALSE)</f>
        <v>0</v>
      </c>
      <c r="L8" s="124" t="str">
        <f>IF(OR(L10=9999,L10&gt;300,L11=0),"нельзя подобрать",HLOOKUP(L10,F10:K11,2,FALSE))</f>
        <v>60ДБ3</v>
      </c>
      <c r="M8" s="195">
        <f>IF(OR(L10=9999,L10&gt;300)," ",L9/B12-100%)</f>
        <v>7.9249999999999821E-2</v>
      </c>
      <c r="P8" s="48"/>
      <c r="Q8" s="49"/>
      <c r="R8" s="49">
        <f>R14</f>
        <v>99999</v>
      </c>
      <c r="S8" s="49"/>
      <c r="T8" s="49"/>
      <c r="U8" s="49">
        <f>U14</f>
        <v>164.74</v>
      </c>
      <c r="V8" s="49"/>
      <c r="W8" s="49"/>
      <c r="X8" s="49">
        <f>X14</f>
        <v>134.41</v>
      </c>
      <c r="Y8" s="49"/>
      <c r="Z8" s="49"/>
      <c r="AA8" s="63">
        <f>AA14</f>
        <v>148.63</v>
      </c>
      <c r="AB8" s="63"/>
      <c r="AC8" s="66"/>
      <c r="AD8" s="49">
        <f>AD14</f>
        <v>174.86</v>
      </c>
      <c r="AE8" s="49"/>
      <c r="AF8" s="66"/>
      <c r="AG8" s="173">
        <f>AG14</f>
        <v>170.59</v>
      </c>
    </row>
    <row r="9" spans="1:43" ht="15.75" thickBot="1" x14ac:dyDescent="0.3">
      <c r="A9" t="s">
        <v>328</v>
      </c>
      <c r="B9" s="2">
        <f>(C21*C22^3+2*C24*C23^3)/12*B17+C27</f>
        <v>2668.7999999999997</v>
      </c>
      <c r="C9" t="s">
        <v>333</v>
      </c>
      <c r="E9" s="3" t="s">
        <v>351</v>
      </c>
      <c r="F9" s="4">
        <f>MIN(R14,U14,X14,AA14,AD14,AG14)</f>
        <v>134.41</v>
      </c>
      <c r="G9" s="4">
        <f>MIN(R17,U17,X17,AA17,AD17,AG17,AJ17,AM17,AP17)</f>
        <v>174.49</v>
      </c>
      <c r="H9" s="4">
        <f>MIN(R25,U25,X25,AA25,AD25,AG25,AJ25,AM25,AP25,AS25,AV25,AY25,BB25,BE25,BH25)</f>
        <v>218.69</v>
      </c>
      <c r="I9" s="4">
        <f>MIN(R33,U33,X33)</f>
        <v>250.69</v>
      </c>
      <c r="J9" s="4">
        <f>MIN(R41,U41,X41,AA41,AD41,AG41,AJ41,AM41,AP41,AS41,AV41)</f>
        <v>129.51</v>
      </c>
      <c r="K9" s="4">
        <f>MIN(R49,U49,X49,AA49,AD49,AG49)</f>
        <v>9999</v>
      </c>
      <c r="L9" s="129">
        <f>IF(OR(L10=9999,L10&gt;300,L11=0),"прокатный двутавр",MIN(F9,G9,H9,I9,J9,K9))</f>
        <v>129.51</v>
      </c>
      <c r="M9" s="261" t="s">
        <v>415</v>
      </c>
      <c r="N9" s="261"/>
      <c r="O9" s="261"/>
      <c r="P9" s="193"/>
      <c r="Q9" s="50" t="s">
        <v>344</v>
      </c>
      <c r="R9" s="32">
        <f>IF((IF($E$2=$B$19, (R10+R12=2),(R10+R11+R12+R13=4))),Q10,0)</f>
        <v>0</v>
      </c>
      <c r="S9" s="53"/>
      <c r="T9" s="51" t="s">
        <v>345</v>
      </c>
      <c r="U9" s="32" t="str">
        <f>IF((IF($E$2=$B$19, OR(T10=0,T12=0),OR(T10=0,T11=0,T12=0,T13=0))),0,LOOKUP(U15,'по m'!U4:U18,'по m'!B4:B18))</f>
        <v>70Б1</v>
      </c>
      <c r="V9" s="53"/>
      <c r="W9" s="51" t="s">
        <v>346</v>
      </c>
      <c r="X9" s="32" t="str">
        <f>IF((IF($E$2=$B$19, OR(W10=0,W12=0),OR(W10=0,W11=0,W12=0,W13=0))),0,LOOKUP(X15,'по m'!U19:U32,'по m'!B19:B32))</f>
        <v>60Б2</v>
      </c>
      <c r="Y9" s="53"/>
      <c r="Z9" s="51" t="s">
        <v>347</v>
      </c>
      <c r="AA9" s="32" t="str">
        <f>IF((IF($E$2=$B$19, OR(Z10=0,Z12=0),OR(Z10=0,Z11=0,Z12=0,Z13=0))),0,LOOKUP(AA15,'по m'!U33:U42,'по m'!B33:B42))</f>
        <v>55Б3</v>
      </c>
      <c r="AB9" s="53"/>
      <c r="AC9" s="51" t="s">
        <v>348</v>
      </c>
      <c r="AD9" s="32" t="str">
        <f>IF((IF($E$2=$B$19, OR(AC10=0,AC12=0),OR(AC10=0,AC11=0,AC12=0,AC13=0))),0,LOOKUP(AD15,'по m'!U43:U51,'по m'!B43:B51))</f>
        <v>55Б4</v>
      </c>
      <c r="AE9" s="53"/>
      <c r="AF9" s="51" t="s">
        <v>349</v>
      </c>
      <c r="AG9" s="32" t="str">
        <f>IF((IF($E$2=$B$19, (AG10+AG12=2),(AG10+AG11+AG12+AG13=4))),AF10,0)</f>
        <v>50Б5</v>
      </c>
    </row>
    <row r="10" spans="1:43" x14ac:dyDescent="0.25">
      <c r="A10" t="s">
        <v>329</v>
      </c>
      <c r="B10" s="2">
        <f>B8/(C21/2+C24)</f>
        <v>2312.5925925925926</v>
      </c>
      <c r="C10" t="s">
        <v>334</v>
      </c>
      <c r="D10" s="2"/>
      <c r="E10" s="41" t="s">
        <v>350</v>
      </c>
      <c r="F10" s="21">
        <f>IF(F8=0,9999,VLOOKUP(F8,'по Jx'!B3:K52,10,FALSE))</f>
        <v>105.5</v>
      </c>
      <c r="G10" s="41">
        <f>IF(G8=0,9999,VLOOKUP(G8,'по Jx'!B54:K119,10,FALSE))</f>
        <v>137</v>
      </c>
      <c r="H10" s="41">
        <f>IF(H8=0,9999,VLOOKUP(H8,'по Jx'!B121:K184,10,FALSE))</f>
        <v>171.7</v>
      </c>
      <c r="I10" s="41">
        <f>IF(I8=0,9999,VLOOKUP(I8,'по Jx'!B211:K224,10,FALSE))</f>
        <v>196.8</v>
      </c>
      <c r="J10" s="41">
        <f>IF(J8=0,9999,VLOOKUP(J8,'по Jx'!B226:K280,10,FALSE))</f>
        <v>101.7</v>
      </c>
      <c r="K10" s="41">
        <f>IF(K8=0,9999,VLOOKUP(K8,'по Jx'!B282:K309,10,FALSE))</f>
        <v>9999</v>
      </c>
      <c r="L10" s="125">
        <f>MIN(F10,G10,H10,I10,J10,K10)</f>
        <v>101.7</v>
      </c>
      <c r="M10" s="262"/>
      <c r="N10" s="262"/>
      <c r="O10" s="262"/>
      <c r="P10" s="194" t="s">
        <v>327</v>
      </c>
      <c r="Q10" s="52">
        <f>IF(B8&lt;'по Jx'!L3,'по Jx'!B3,0)</f>
        <v>0</v>
      </c>
      <c r="R10" s="53">
        <f>IF(Q10=0,0,1)</f>
        <v>0</v>
      </c>
      <c r="S10" s="53"/>
      <c r="T10" s="52" t="str">
        <f>IF(B8&lt;'по Jx'!L4,'по Jx'!B4,IF(B8&gt;'по Jx'!L18,0,LOOKUP(B8,'по Jx'!L4:L18,'по Jx'!B4:B18)))</f>
        <v>55Б1</v>
      </c>
      <c r="U10" s="53">
        <f>VLOOKUP(V10,'по Jx'!A4:U18,21)</f>
        <v>14</v>
      </c>
      <c r="V10" s="53">
        <f>IF(B8&lt;'по Jx'!L4,1,VLOOKUP(T10,'по Jx'!B4:V18,21,FALSE)+1)</f>
        <v>14</v>
      </c>
      <c r="W10" s="52" t="str">
        <f>IF(B8&lt;'по Jx'!L19,'по Jx'!B19,IF(B8&gt;'по Jx'!L32,0,LOOKUP(B8,'по Jx'!L19:L32,'по Jx'!B19:B32)))</f>
        <v>50Б2</v>
      </c>
      <c r="X10" s="53">
        <f>VLOOKUP(Y10,'по Jx'!$A$19:$U$32,21)</f>
        <v>12</v>
      </c>
      <c r="Y10" s="53">
        <f>IF(B8&lt;'по Jx'!L19,1,VLOOKUP(W10,'по Jx'!$B$19:$V$32,21,FALSE)+1)</f>
        <v>12</v>
      </c>
      <c r="Z10" s="52" t="str">
        <f>IF(B8&lt;'по Jx'!L33,'по Jx'!B33,IF(B8&gt;'по Jx'!L42,0,LOOKUP(B8,'по Jx'!L33:L42,'по Jx'!B33:B42)))</f>
        <v>50Б3</v>
      </c>
      <c r="AA10" s="65">
        <f>VLOOKUP(AB10,'по Jx'!$A$33:$U$42,21)</f>
        <v>8</v>
      </c>
      <c r="AB10" s="65">
        <f>IF(B8&lt;'по Jx'!L33,1,VLOOKUP(Z10,'по Jx'!$B$33:$V$42,21,FALSE)+1)</f>
        <v>8</v>
      </c>
      <c r="AC10" s="52" t="str">
        <f>IF(B8&lt;'по Jx'!L43,'по Jx'!B43,IF(B8&gt;'по Jx'!L51,0,LOOKUP(B8,'по Jx'!L43:L51,'по Jx'!B43:B51)))</f>
        <v>50Б4</v>
      </c>
      <c r="AD10" s="53">
        <f>VLOOKUP(AE10,'по Jx'!$A$43:$U$51,21)</f>
        <v>7</v>
      </c>
      <c r="AE10" s="53">
        <f>IF(B8&lt;'по Jx'!L43,1,VLOOKUP(AC10,'по Jx'!$B$43:$V$51,21,FALSE)+1)</f>
        <v>7</v>
      </c>
      <c r="AF10" s="52" t="str">
        <f>IF(B8&lt;'по Jx'!L52,'по Jx'!B52,0)</f>
        <v>50Б5</v>
      </c>
      <c r="AG10" s="174">
        <f>IF(AF10=0,0,1)</f>
        <v>1</v>
      </c>
    </row>
    <row r="11" spans="1:43" ht="15" customHeight="1" x14ac:dyDescent="0.25">
      <c r="A11" t="s">
        <v>330</v>
      </c>
      <c r="B11" s="2">
        <f>B9/(C23/2)</f>
        <v>266.88</v>
      </c>
      <c r="C11" t="s">
        <v>334</v>
      </c>
      <c r="E11" s="166" t="s">
        <v>352</v>
      </c>
      <c r="F11" s="167" t="str">
        <f t="shared" ref="F11:K11" si="0">F8</f>
        <v>60Б2</v>
      </c>
      <c r="G11" s="167" t="str">
        <f t="shared" si="0"/>
        <v>60Ш1</v>
      </c>
      <c r="H11" s="167" t="str">
        <f t="shared" si="0"/>
        <v>40К2</v>
      </c>
      <c r="I11" s="167" t="str">
        <f t="shared" si="0"/>
        <v>40С3</v>
      </c>
      <c r="J11" s="167" t="str">
        <f t="shared" si="0"/>
        <v>60ДБ3</v>
      </c>
      <c r="K11" s="167">
        <f t="shared" si="0"/>
        <v>0</v>
      </c>
      <c r="L11" s="167">
        <f>VLOOKUP(HLOOKUP(L10,F10:K11,2,FALSE),Сортамент!A3:U309,21,FALSE)</f>
        <v>1</v>
      </c>
      <c r="M11" s="263" t="s">
        <v>416</v>
      </c>
      <c r="N11" s="264"/>
      <c r="O11" s="265"/>
      <c r="P11" s="194" t="s">
        <v>328</v>
      </c>
      <c r="Q11" s="52">
        <f>IF(B9&lt;'по Jy'!P3,'по Jy'!B3,0)</f>
        <v>0</v>
      </c>
      <c r="R11" s="52">
        <f>IF(Q11=0,0,1)</f>
        <v>0</v>
      </c>
      <c r="S11" s="52"/>
      <c r="T11" s="52" t="str">
        <f>IF(B9&lt;'по Jy'!P4,'по Jy'!B4,IF(B9&gt;'по Jy'!P18,0,LOOKUP(B9,'по Jy'!P4:P18,'по Jy'!B4:B18)))</f>
        <v>55Б1</v>
      </c>
      <c r="U11" s="52">
        <f>VLOOKUP(V11,'по Jy'!A4:U18,21)</f>
        <v>15</v>
      </c>
      <c r="V11" s="52">
        <f>IF(B9&lt;'по Jy'!P4,1,VLOOKUP(T11,'по Jy'!B4:V18,21,FALSE)+1)</f>
        <v>15</v>
      </c>
      <c r="W11" s="52" t="str">
        <f>IF(B9&lt;'по Jy'!P19,'по Jy'!B19,IF(B9&gt;'по Jy'!P32,0,LOOKUP(B9,'по Jy'!P19:P32,'по Jy'!B19:B32)))</f>
        <v>60Б2</v>
      </c>
      <c r="X11" s="52">
        <f>VLOOKUP(Y11,'по Jy'!$A$19:$U$32,21)</f>
        <v>12</v>
      </c>
      <c r="Y11" s="52">
        <f>IF(B9&lt;'по Jy'!P19,1,VLOOKUP(W11,'по Jy'!$B$19:$V$32,21,FALSE)+1)</f>
        <v>13</v>
      </c>
      <c r="Z11" s="52" t="str">
        <f>IF(B9&lt;'по Jy'!P33,'по Jy'!B33,IF(B9&gt;'по Jy'!P42,0,LOOKUP(B9,'по Jy'!P33:P42,'по Jy'!B33:B42)))</f>
        <v>60Б3</v>
      </c>
      <c r="AA11" s="50">
        <f>VLOOKUP(AB11,'по Jy'!$A$33:$U$42,21)</f>
        <v>8</v>
      </c>
      <c r="AB11" s="50">
        <f>IF(B9&lt;'по Jy'!P33,1,VLOOKUP(Z11,'по Jy'!$B$33:$V$42,21,FALSE)+1)</f>
        <v>9</v>
      </c>
      <c r="AC11" s="52" t="str">
        <f>IF(B9&lt;'по Jy'!P43,'по Jy'!B43,IF(B9&gt;'по Jy'!P51,0,LOOKUP(B9,'по Jy'!P43:P51,'по Jy'!B43:B51)))</f>
        <v>40Б4</v>
      </c>
      <c r="AD11" s="52">
        <f>VLOOKUP(AE11,'по Jy'!$A$43:$U$51,21)</f>
        <v>6</v>
      </c>
      <c r="AE11" s="52">
        <f>IF(B9&lt;'по Jy'!P43,1,VLOOKUP(AC11,'по Jy'!$B$43:$V$51,21,FALSE)+1)</f>
        <v>5</v>
      </c>
      <c r="AF11" s="52" t="str">
        <f>IF(B9&lt;'по Jy'!P52,'по Jy'!B52,0)</f>
        <v>50Б5</v>
      </c>
      <c r="AG11" s="54">
        <f>IF(AF11=0,0,1)</f>
        <v>1</v>
      </c>
    </row>
    <row r="12" spans="1:43" x14ac:dyDescent="0.25">
      <c r="A12" t="s">
        <v>331</v>
      </c>
      <c r="B12" s="2">
        <f>(C21*C22+C23*C24*2)+4*C25*C25-PI()*C25^2</f>
        <v>120</v>
      </c>
      <c r="C12" t="s">
        <v>335</v>
      </c>
      <c r="E12" s="243" t="s">
        <v>433</v>
      </c>
      <c r="F12" s="244">
        <f>IF(OR(F10=9999,F10&gt;300,F13=0)," ",F9/$B$12-100%)</f>
        <v>0.12008333333333332</v>
      </c>
      <c r="G12" s="244">
        <f t="shared" ref="G12:K12" si="1">IF(OR(G10=9999,G10&gt;300,G13=0)," ",G9/$B$12-100%)</f>
        <v>0.45408333333333339</v>
      </c>
      <c r="H12" s="244">
        <f t="shared" si="1"/>
        <v>0.82241666666666657</v>
      </c>
      <c r="I12" s="244">
        <f t="shared" si="1"/>
        <v>1.0890833333333334</v>
      </c>
      <c r="J12" s="244">
        <f t="shared" si="1"/>
        <v>7.9249999999999821E-2</v>
      </c>
      <c r="K12" s="244" t="e">
        <f t="shared" si="1"/>
        <v>#N/A</v>
      </c>
      <c r="M12" s="266"/>
      <c r="N12" s="267"/>
      <c r="O12" s="268"/>
      <c r="P12" s="194" t="s">
        <v>329</v>
      </c>
      <c r="Q12" s="52">
        <f>IF(B10&lt;'по Wx'!M3,'по Wx'!B3,0)</f>
        <v>0</v>
      </c>
      <c r="R12" s="52">
        <f>IF(Q12=0,0,1)</f>
        <v>0</v>
      </c>
      <c r="S12" s="52"/>
      <c r="T12" s="52" t="str">
        <f>IF(B10&lt;'по Wx'!M4,'по Wx'!B4,IF(B10&gt;'по Wx'!M18,0,LOOKUP(B10,'по Wx'!M4:M18,'по Wx'!B4:B18)))</f>
        <v>60Б1</v>
      </c>
      <c r="U12" s="52">
        <f>VLOOKUP(V12,'по Wx'!A4:U18,21)</f>
        <v>15</v>
      </c>
      <c r="V12" s="52">
        <f>IF(B10&lt;'по Wx'!M4,1,VLOOKUP(T12,'по Wx'!B4:V18,21,FALSE)+1)</f>
        <v>15</v>
      </c>
      <c r="W12" s="52" t="str">
        <f>IF(B10&lt;'по Wx'!M19,'по Wx'!B19,IF(B10&gt;'по Wx'!M32,0,LOOKUP(B10,'по Wx'!M19:M32,'по Wx'!B19:B32)))</f>
        <v>55Б2</v>
      </c>
      <c r="X12" s="52">
        <f>VLOOKUP(Y12,'по Wx'!$A$19:$U$32,21)</f>
        <v>13</v>
      </c>
      <c r="Y12" s="52">
        <f>IF(B10&lt;'по Wx'!M19,1,VLOOKUP(W12,'по Wx'!$B$19:$V$32,21,FALSE)+1)</f>
        <v>13</v>
      </c>
      <c r="Z12" s="52" t="str">
        <f>IF(B10&lt;'по Wx'!M33,'по Wx'!B33,IF(B10&gt;'по Wx'!M42,0,LOOKUP(B10,'по Wx'!M33:M42,'по Wx'!B33:B42)))</f>
        <v>50Б3</v>
      </c>
      <c r="AA12" s="50">
        <f>VLOOKUP(AB12,'по Wx'!$A$33:$U$42,21)</f>
        <v>8</v>
      </c>
      <c r="AB12" s="50">
        <f>IF(B10&lt;'по Wx'!M33,1,VLOOKUP(Z12,'по Wx'!$B$33:$V$42,21,FALSE)+1)</f>
        <v>8</v>
      </c>
      <c r="AC12" s="52" t="str">
        <f>IF(B10&lt;'по Wx'!M43,'по Wx'!B43,IF(B10&gt;'по Wx'!M51,0,LOOKUP(B10,'по Wx'!M43:M51,'по Wx'!B43:B51)))</f>
        <v>45Б4</v>
      </c>
      <c r="AD12" s="52">
        <f>VLOOKUP(AE12,'по Wx'!$A$43:$U$51,21)</f>
        <v>6</v>
      </c>
      <c r="AE12" s="52">
        <f>IF(B10&lt;'по Wx'!M43,1,VLOOKUP(AC12,'по Wx'!$B$43:$V$51,21,FALSE)+1)</f>
        <v>6</v>
      </c>
      <c r="AF12" s="52" t="str">
        <f>IF(B10&lt;'по Wx'!M52,'по Wx'!B52,0)</f>
        <v>50Б5</v>
      </c>
      <c r="AG12" s="54">
        <f>IF(AF12=0,0,1)</f>
        <v>1</v>
      </c>
    </row>
    <row r="13" spans="1:43" x14ac:dyDescent="0.25">
      <c r="A13" t="s">
        <v>412</v>
      </c>
      <c r="B13" s="2">
        <f>SQRT(B8/B12)*10</f>
        <v>228.10816147900834</v>
      </c>
      <c r="C13" t="s">
        <v>420</v>
      </c>
      <c r="F13">
        <f>VLOOKUP(F11,Сортамент!$A$3:$U$309,21,FALSE)</f>
        <v>1</v>
      </c>
      <c r="G13">
        <f>VLOOKUP(G11,Сортамент!$A$3:$U$309,21,FALSE)</f>
        <v>1</v>
      </c>
      <c r="H13">
        <f>VLOOKUP(H11,Сортамент!$A$3:$U$309,21,FALSE)</f>
        <v>1</v>
      </c>
      <c r="I13">
        <f>VLOOKUP(I11,Сортамент!$A$3:$U$309,21,FALSE)</f>
        <v>1</v>
      </c>
      <c r="J13">
        <f>VLOOKUP(J11,Сортамент!$A$3:$U$309,21,FALSE)</f>
        <v>1</v>
      </c>
      <c r="K13" t="e">
        <f>VLOOKUP(K11,Сортамент!$A$3:$U$309,21,FALSE)</f>
        <v>#N/A</v>
      </c>
      <c r="M13" s="196">
        <f>C21*C22</f>
        <v>40</v>
      </c>
      <c r="N13" s="190" t="s">
        <v>414</v>
      </c>
      <c r="O13" s="197">
        <f>VLOOKUP(L8,Сортамент!A3:S309,6,FALSE)/10*VLOOKUP(L8,Сортамент!A3:S309,4,FALSE)/10</f>
        <v>60.186000000000014</v>
      </c>
      <c r="P13" s="194" t="s">
        <v>330</v>
      </c>
      <c r="Q13" s="52">
        <f>IF(B11&lt;'по Wy'!Q3,'по Wy'!B3,0)</f>
        <v>0</v>
      </c>
      <c r="R13" s="52">
        <f>IF(Q13=0,0,1)</f>
        <v>0</v>
      </c>
      <c r="S13" s="52"/>
      <c r="T13" s="52" t="str">
        <f>IF(B11&lt;'по Wy'!Q4,'по Wy'!B4,IF(B11&gt;'по Wy'!Q18,0,LOOKUP(B11,'по Wy'!Q4:Q18,'по Wy'!B4:B18)))</f>
        <v>55Б1</v>
      </c>
      <c r="U13" s="52">
        <f>VLOOKUP(V13,'по Wy'!A4:U18,21)</f>
        <v>15</v>
      </c>
      <c r="V13" s="52">
        <f>IF(B11&lt;'по Wy'!Q4,1,VLOOKUP(T13,'по Wy'!B4:V18,21,FALSE)+1)</f>
        <v>15</v>
      </c>
      <c r="W13" s="52" t="str">
        <f>IF(B11&lt;'по Wy'!Q19,'по Wy'!B19,IF(B11&gt;'по Wy'!Q32,0,LOOKUP(B11,'по Wy'!Q19:Q32,'по Wy'!B19:B32)))</f>
        <v>55Б2</v>
      </c>
      <c r="X13" s="52">
        <f>VLOOKUP(Y13,'по Wy'!$A$19:$U$32,21)</f>
        <v>14</v>
      </c>
      <c r="Y13" s="52">
        <f>IF(B11&lt;'по Wy'!Q19,1,VLOOKUP(W13,'по Wy'!$B$19:$V$32,21,FALSE)+1)</f>
        <v>14</v>
      </c>
      <c r="Z13" s="52" t="str">
        <f>IF(B11&lt;'по Wy'!Q33,'по Wy'!B33,IF(B11&gt;'по Wy'!Q42,0,LOOKUP(B11,'по Wy'!Q33:Q42,'по Wy'!B33:B42)))</f>
        <v>60Б3</v>
      </c>
      <c r="AA13" s="50">
        <f>VLOOKUP(AB13,'по Wy'!$A$33:$U$42,21)</f>
        <v>8</v>
      </c>
      <c r="AB13" s="50">
        <f>IF(B11&lt;'по Wy'!Q33,1,VLOOKUP(Z13,'по Wy'!$B$33:$V$42,21,FALSE)+1)</f>
        <v>9</v>
      </c>
      <c r="AC13" s="52" t="str">
        <f>IF(B11&lt;'по Wy'!Q43,'по Wy'!B43,IF(B11&gt;'по Wy'!Q51,0,LOOKUP(B11,'по Wy'!Q43:Q51,'по Wy'!B43:B51)))</f>
        <v>40Б4</v>
      </c>
      <c r="AD13" s="52">
        <f>VLOOKUP(AE13,'по Wy'!$A$43:$U$51,21)</f>
        <v>6</v>
      </c>
      <c r="AE13" s="52">
        <f>IF(B11&lt;'по Wy'!Q43,1,VLOOKUP(AC13,'по Wy'!$B$43:$V$51,21,FALSE)+1)</f>
        <v>5</v>
      </c>
      <c r="AF13" s="52" t="str">
        <f>IF(B11&lt;'по Wy'!Q52,'по Wy'!B52,0)</f>
        <v>50Б5</v>
      </c>
      <c r="AG13" s="54">
        <f>IF(AF13=0,0,1)</f>
        <v>1</v>
      </c>
    </row>
    <row r="14" spans="1:43" ht="15.75" thickBot="1" x14ac:dyDescent="0.3">
      <c r="A14" t="s">
        <v>413</v>
      </c>
      <c r="B14" s="2">
        <f>SQRT(B9/B12)*10</f>
        <v>47.159304490206388</v>
      </c>
      <c r="C14" t="s">
        <v>420</v>
      </c>
      <c r="E14" s="260" t="s">
        <v>427</v>
      </c>
      <c r="F14" s="260"/>
      <c r="G14" s="260"/>
      <c r="H14" s="260"/>
      <c r="I14" s="260"/>
      <c r="J14" s="260"/>
      <c r="K14" s="260"/>
      <c r="L14" s="260"/>
      <c r="P14" s="55" t="s">
        <v>331</v>
      </c>
      <c r="Q14" s="52"/>
      <c r="R14" s="52">
        <f>IF(R9=0,99999,'по m'!J3)</f>
        <v>99999</v>
      </c>
      <c r="S14" s="52"/>
      <c r="T14" s="52"/>
      <c r="U14" s="52">
        <f>IF(U9=0,9999,VLOOKUP(U9,'по m'!B4:U18,9,FALSE))</f>
        <v>164.74</v>
      </c>
      <c r="V14" s="52"/>
      <c r="W14" s="52"/>
      <c r="X14" s="52">
        <f>IF(X9=0,9999,VLOOKUP(X9,'по m'!B19:U32,9,FALSE))</f>
        <v>134.41</v>
      </c>
      <c r="Y14" s="52"/>
      <c r="Z14" s="52"/>
      <c r="AA14" s="50">
        <f>IF(AA9=0,9999,VLOOKUP(AA9,'по m'!B33:U42,9,FALSE))</f>
        <v>148.63</v>
      </c>
      <c r="AB14" s="50"/>
      <c r="AC14" s="52"/>
      <c r="AD14" s="52">
        <f>IF(AD9=0,9999,VLOOKUP(AD9,'по m'!B43:U51,9,FALSE))</f>
        <v>174.86</v>
      </c>
      <c r="AE14" s="52"/>
      <c r="AF14" s="52"/>
      <c r="AG14" s="54">
        <f>IF(AG9=0,99999,'по m'!J52)</f>
        <v>170.59</v>
      </c>
    </row>
    <row r="15" spans="1:43" ht="15.75" thickBot="1" x14ac:dyDescent="0.3">
      <c r="A15" t="s">
        <v>419</v>
      </c>
      <c r="B15" s="2">
        <f>C23*C24*(C21+C24)/2+C21/2*C22*C21/4+2*C25^2*(C21/2-C25/2)-PI()*C25^2/2*(C21/2-C25+4*C25/3/PI())</f>
        <v>1290</v>
      </c>
      <c r="C15" t="s">
        <v>334</v>
      </c>
      <c r="E15" s="176"/>
      <c r="F15" s="177" t="s">
        <v>336</v>
      </c>
      <c r="G15" s="177" t="s">
        <v>337</v>
      </c>
      <c r="H15" s="177" t="s">
        <v>338</v>
      </c>
      <c r="I15" s="177" t="s">
        <v>339</v>
      </c>
      <c r="J15" s="177" t="s">
        <v>340</v>
      </c>
      <c r="K15" s="177" t="s">
        <v>341</v>
      </c>
      <c r="L15" s="218" t="s">
        <v>424</v>
      </c>
      <c r="P15" s="57"/>
      <c r="Q15" s="58"/>
      <c r="R15" s="298"/>
      <c r="S15" s="298"/>
      <c r="T15" s="298"/>
      <c r="U15" s="298">
        <f>IF($E$2=$B$19,MAX(U10,U12),MAX(U10,U11,U12,U13))</f>
        <v>15</v>
      </c>
      <c r="V15" s="298">
        <f t="shared" ref="V15:AF15" si="2">IF($E$2=$B$19,MAX(V10,V12),MAX(V10,V11,V12,V13))</f>
        <v>15</v>
      </c>
      <c r="W15" s="298">
        <f t="shared" si="2"/>
        <v>0</v>
      </c>
      <c r="X15" s="298">
        <f t="shared" si="2"/>
        <v>13</v>
      </c>
      <c r="Y15" s="298">
        <f t="shared" si="2"/>
        <v>13</v>
      </c>
      <c r="Z15" s="298">
        <f t="shared" si="2"/>
        <v>0</v>
      </c>
      <c r="AA15" s="298">
        <f t="shared" si="2"/>
        <v>8</v>
      </c>
      <c r="AB15" s="298">
        <f t="shared" si="2"/>
        <v>8</v>
      </c>
      <c r="AC15" s="298">
        <f t="shared" si="2"/>
        <v>0</v>
      </c>
      <c r="AD15" s="298">
        <f t="shared" si="2"/>
        <v>7</v>
      </c>
      <c r="AE15" s="298">
        <f t="shared" si="2"/>
        <v>7</v>
      </c>
      <c r="AF15" s="298">
        <f t="shared" si="2"/>
        <v>0</v>
      </c>
      <c r="AG15" s="299"/>
    </row>
    <row r="16" spans="1:43" x14ac:dyDescent="0.25">
      <c r="E16" s="13" t="s">
        <v>352</v>
      </c>
      <c r="F16" s="184"/>
      <c r="G16" s="185"/>
      <c r="H16" s="185"/>
      <c r="I16" s="185"/>
      <c r="J16" s="185"/>
      <c r="K16" s="186"/>
      <c r="L16" s="256" t="s">
        <v>410</v>
      </c>
      <c r="P16" s="250" t="s">
        <v>354</v>
      </c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2"/>
      <c r="AQ16" s="213"/>
    </row>
    <row r="17" spans="1:61" ht="15.75" thickBot="1" x14ac:dyDescent="0.3">
      <c r="B17" s="158">
        <f>1-K28</f>
        <v>1</v>
      </c>
      <c r="E17" s="178" t="s">
        <v>409</v>
      </c>
      <c r="F17" s="185"/>
      <c r="G17" s="185"/>
      <c r="H17" s="185"/>
      <c r="I17" s="185"/>
      <c r="J17" s="185"/>
      <c r="K17" s="185"/>
      <c r="L17" s="256"/>
      <c r="P17" s="67" t="s">
        <v>331</v>
      </c>
      <c r="Q17" s="56"/>
      <c r="R17" s="61">
        <f>IF(R18=0,9999,VLOOKUP(R18,'по m'!B54:U57,9,FALSE))</f>
        <v>9999</v>
      </c>
      <c r="S17" s="61"/>
      <c r="T17" s="56"/>
      <c r="U17" s="61">
        <f>IF(U18=0,9999,VLOOKUP(U18,'по m'!B58:U66,9,FALSE))</f>
        <v>174.49</v>
      </c>
      <c r="V17" s="61"/>
      <c r="W17" s="56"/>
      <c r="X17" s="61">
        <f>IF(X18=0,9999,VLOOKUP(X18,'по m'!B67:U75,9,FALSE))</f>
        <v>184.3</v>
      </c>
      <c r="Y17" s="61"/>
      <c r="Z17" s="56"/>
      <c r="AA17" s="61">
        <f>IF(AA18=0,9999,VLOOKUP(AA18,'по m'!B76:U84,9,FALSE))</f>
        <v>211.46</v>
      </c>
      <c r="AB17" s="61"/>
      <c r="AC17" s="56"/>
      <c r="AD17" s="61">
        <f>IF(AD18=0,9999,VLOOKUP(AD18,'по m'!B85:U93,9,FALSE))</f>
        <v>221.38</v>
      </c>
      <c r="AE17" s="61"/>
      <c r="AF17" s="56"/>
      <c r="AG17" s="61">
        <f>IF(AG18=0,9999,VLOOKUP(AG18,'по m'!B94:U102,9,FALSE))</f>
        <v>252.2</v>
      </c>
      <c r="AH17" s="61"/>
      <c r="AI17" s="56"/>
      <c r="AJ17" s="61">
        <f>IF(AJ18=0,9999,VLOOKUP(AJ18,'по m'!B103:U111,9,FALSE))</f>
        <v>303.25</v>
      </c>
      <c r="AK17" s="61"/>
      <c r="AL17" s="56"/>
      <c r="AM17" s="61">
        <f>IF(AM18=0,9999,VLOOKUP(AM18,'по m'!B112:U116,9,FALSE))</f>
        <v>284.79000000000002</v>
      </c>
      <c r="AN17" s="61"/>
      <c r="AO17" s="56"/>
      <c r="AP17" s="68">
        <f>IF(AP18=0,9999,VLOOKUP(AP18,'по m'!B117:U119,9,FALSE))</f>
        <v>442.84</v>
      </c>
      <c r="AQ17" s="207"/>
    </row>
    <row r="18" spans="1:61" ht="15.75" thickBot="1" x14ac:dyDescent="0.3">
      <c r="E18" s="181" t="s">
        <v>426</v>
      </c>
      <c r="F18" s="187"/>
      <c r="G18" s="187"/>
      <c r="H18" s="187"/>
      <c r="I18" s="187"/>
      <c r="J18" s="187"/>
      <c r="K18" s="187"/>
      <c r="L18" s="257"/>
      <c r="P18" s="69"/>
      <c r="Q18" s="59" t="s">
        <v>355</v>
      </c>
      <c r="R18" s="32">
        <f>IF((IF($E$2=$B$19, OR(Q19=0,Q21=0),OR(Q19=0,Q20=0,Q21=0,Q22=0))),0,LOOKUP(R23,'по m'!U54:U57,'по m'!B54:B57))</f>
        <v>0</v>
      </c>
      <c r="S18" s="62"/>
      <c r="T18" s="60" t="s">
        <v>356</v>
      </c>
      <c r="U18" s="32" t="str">
        <f>IF((IF($E$2=$B$19, OR(T19=0,T21=0),OR(T19=0,T20=0,T21=0,T22=0))),0,LOOKUP(U23,'по m'!U58:U66,'по m'!B58:B66))</f>
        <v>60Ш1</v>
      </c>
      <c r="V18" s="62"/>
      <c r="W18" s="60" t="s">
        <v>357</v>
      </c>
      <c r="X18" s="32" t="str">
        <f>IF((IF($E$2=$B$19, OR(W19=0,W21=0),OR(W19=0,W20=0,W21=0,W22=0))),0,LOOKUP(X23,'по m'!U67:U75,'по m'!B67:B75))</f>
        <v>45Ш2</v>
      </c>
      <c r="Y18" s="62"/>
      <c r="Z18" s="60" t="s">
        <v>358</v>
      </c>
      <c r="AA18" s="32" t="str">
        <f>IF((IF($E$2=$B$19, OR(Z19=0,Z21=0),OR(Z19=0,Z20=0,Z21=0,Z22=0))),0,LOOKUP(AA23,'по m'!U76:U84,'по m'!B76:B84))</f>
        <v>45Ш3</v>
      </c>
      <c r="AB18" s="62"/>
      <c r="AC18" s="60" t="s">
        <v>359</v>
      </c>
      <c r="AD18" s="32" t="str">
        <f>IF((IF($E$2=$B$19, OR(AC19=0,AC21=0),OR(AC19=0,AC20=0,AC21=0,AC22=0))),0,LOOKUP(AD23,'по m'!U85:U93,'по m'!B85:B93))</f>
        <v>50Ш4</v>
      </c>
      <c r="AE18" s="62"/>
      <c r="AF18" s="60" t="s">
        <v>360</v>
      </c>
      <c r="AG18" s="32" t="str">
        <f>IF((IF($E$2=$B$19, OR(AF19=0,AF21=0),OR(AF19=0,AF20=0,AF21=0,AF22=0))),0,LOOKUP(AG23,'по m'!U94:U102,'по m'!B94:B102))</f>
        <v>40Ш5</v>
      </c>
      <c r="AH18" s="62"/>
      <c r="AI18" s="60" t="s">
        <v>361</v>
      </c>
      <c r="AJ18" s="32" t="str">
        <f>IF((IF($E$2=$B$19, OR(AI19=0,AI21=0),OR(AI19=0,AI20=0,AI21=0,AI22=0))),0,LOOKUP(AJ23,'по m'!U103:U111,'по m'!B103:B111))</f>
        <v>40Ш6</v>
      </c>
      <c r="AK18" s="62"/>
      <c r="AL18" s="60" t="s">
        <v>362</v>
      </c>
      <c r="AM18" s="32" t="str">
        <f>IF((IF($E$2=$B$19, OR(AL19=0,AL21=0),OR(AL19=0,AL20=0,AL21=0,AL22=0))),0,LOOKUP(AM23,'по m'!U112:U116,'по m'!B112:B116))</f>
        <v>35Ш7</v>
      </c>
      <c r="AN18" s="62"/>
      <c r="AO18" s="60" t="s">
        <v>363</v>
      </c>
      <c r="AP18" s="32" t="str">
        <f>IF((IF($E$2=$B$19, OR(AO19=0,AO21=0),OR(AO19=0,AO20=0,AO21=0,AO22=0))),0,LOOKUP(AP23,'по m'!U117:U119,'по m'!B117:B119))</f>
        <v>50Ш8</v>
      </c>
      <c r="AQ18" s="225"/>
    </row>
    <row r="19" spans="1:61" x14ac:dyDescent="0.25">
      <c r="A19" t="s">
        <v>428</v>
      </c>
      <c r="B19" t="s">
        <v>421</v>
      </c>
      <c r="C19">
        <v>1</v>
      </c>
      <c r="E19" s="182" t="s">
        <v>409</v>
      </c>
      <c r="F19" s="183" t="str">
        <f>IF(OR(F18=0,F16=0)," ",VLOOKUP(F16,Сортамент!A3:J52,10,FALSE)/1000*F18)</f>
        <v xml:space="preserve"> </v>
      </c>
      <c r="G19" s="183" t="str">
        <f>IF(OR(G18=0,G16=0)," ",VLOOKUP(G16,Сортамент!A54:J119,10,FALSE)/1000*G18)</f>
        <v xml:space="preserve"> </v>
      </c>
      <c r="H19" s="183" t="str">
        <f>IF(OR(H18=0,H16=0)," ",VLOOKUP(H16,Сортамент!A121:J209,10,FALSE)/1000*H18)</f>
        <v xml:space="preserve"> </v>
      </c>
      <c r="I19" s="183" t="str">
        <f>IF(OR(I18=0,I16=0)," ",VLOOKUP(I16,Сортамент!A211:J224,10,FALSE)/1000*I18)</f>
        <v xml:space="preserve"> </v>
      </c>
      <c r="J19" s="183" t="str">
        <f>IF(OR(J18=0,J16=0)," ",VLOOKUP(J16,Сортамент!A226:J280,10,FALSE)/1000*J18)</f>
        <v xml:space="preserve"> </v>
      </c>
      <c r="K19" s="183" t="str">
        <f>IF(OR(K18=0,K16=0)," ",VLOOKUP(K16,Сортамент!A282:J309,10,FALSE)/1000*K18)</f>
        <v xml:space="preserve"> </v>
      </c>
      <c r="L19" s="258" t="s">
        <v>411</v>
      </c>
      <c r="P19" s="70" t="s">
        <v>327</v>
      </c>
      <c r="Q19" s="56">
        <f>IF(B8&lt;'по Jx'!L54,'по Jx'!B54,IF(B8&gt;'по Jx'!L57,0,LOOKUP(B8,'по Jx'!L54:L57,'по Jx'!B54:B57)))</f>
        <v>0</v>
      </c>
      <c r="R19" s="62" t="e">
        <f>VLOOKUP(S19,'по Jx'!A54:U57,21)</f>
        <v>#N/A</v>
      </c>
      <c r="S19" s="62" t="e">
        <f>IF(B8&lt;'по Jx'!L54,1,VLOOKUP(Q19,'по Jx'!B54:V57,21,FALSE)+1)</f>
        <v>#N/A</v>
      </c>
      <c r="T19" s="62" t="str">
        <f>IF(B8&lt;'по Jx'!L58,'по Jx'!B58,IF(B8&gt;'по Jx'!L66,0,LOOKUP(B8,'по Jx'!L58:L66,'по Jx'!B58:B66)))</f>
        <v>50Ш1</v>
      </c>
      <c r="U19" s="62">
        <f>VLOOKUP(V19,'по Jx'!A58:U66,21)</f>
        <v>8</v>
      </c>
      <c r="V19" s="62">
        <f>IF(B8&lt;'по Jx'!L58,1,VLOOKUP(T19,'по Jx'!B58:V66,21,FALSE)+1)</f>
        <v>8</v>
      </c>
      <c r="W19" s="56" t="str">
        <f>IF(B8&lt;'по Jx'!L67,'по Jx'!B67,IF(B8&gt;'по Jx'!L75,0,LOOKUP(B8,'по Jx'!L67:L75,'по Jx'!B67:B75)))</f>
        <v>40Ш2</v>
      </c>
      <c r="X19" s="62">
        <f>VLOOKUP(Y19,'по Jx'!A67:U75,21)</f>
        <v>7</v>
      </c>
      <c r="Y19" s="62">
        <f>IF(B8&lt;'по Jx'!L67,1,VLOOKUP(W19,'по Jx'!B67:V75,21,FALSE)+1)</f>
        <v>6</v>
      </c>
      <c r="Z19" s="56" t="str">
        <f>IF(B8&lt;'по Jx'!L76,'по Jx'!B76,IF(B8&gt;'по Jx'!L84,0,LOOKUP(B8,'по Jx'!L76:L84,'по Jx'!B76:B84)))</f>
        <v>40Ш3</v>
      </c>
      <c r="AA19" s="62">
        <f>VLOOKUP(AB19,'по Jx'!A76:U84,21)</f>
        <v>7</v>
      </c>
      <c r="AB19" s="62">
        <f>IF(B8&lt;'по Jx'!L76,1,VLOOKUP(Z19,'по Jx'!B76:V84,21,FALSE)+1)</f>
        <v>6</v>
      </c>
      <c r="AC19" s="56" t="str">
        <f>IF(B8&lt;'по Jx'!L85,'по Jx'!B85,IF(B8&gt;'по Jx'!L93,0,LOOKUP(B8,'по Jx'!L85:L93,'по Jx'!B85:B93)))</f>
        <v>40Ш4</v>
      </c>
      <c r="AD19" s="62">
        <f>VLOOKUP(AE19,'по Jx'!A85:U93,21)</f>
        <v>6</v>
      </c>
      <c r="AE19" s="62">
        <f>IF(B8&lt;'по Jx'!L85,1,VLOOKUP(AC19,'по Jx'!B85:V93,21,FALSE)+1)</f>
        <v>6</v>
      </c>
      <c r="AF19" s="56" t="str">
        <f>IF(B8&lt;'по Jx'!L94,'по Jx'!B94,IF(B8&gt;'по Jx'!L102,0,LOOKUP(B8,'по Jx'!L94:L102,'по Jx'!B94:B102)))</f>
        <v>35Ш5</v>
      </c>
      <c r="AG19" s="62">
        <f>VLOOKUP(AH19,'по Jx'!A94:U102,21)</f>
        <v>5</v>
      </c>
      <c r="AH19" s="62">
        <f>IF(B8&lt;'по Jx'!L94,1,VLOOKUP(AF19,'по Jx'!B94:V102,21,FALSE)+1)</f>
        <v>5</v>
      </c>
      <c r="AI19" s="56" t="str">
        <f>IF(B8&lt;'по Jx'!L103,'по Jx'!B103,IF(B8&gt;'по Jx'!L111,0,LOOKUP(B8,'по Jx'!L103:L111,'по Jx'!B103:B111)))</f>
        <v>35Ш6</v>
      </c>
      <c r="AJ19" s="62">
        <f>VLOOKUP(AK19,'по Jx'!A103:U111,21)</f>
        <v>5</v>
      </c>
      <c r="AK19" s="62">
        <f>IF(B8&lt;'по Jx'!L103,1,VLOOKUP(AI19,'по Jx'!B103:V111,21,FALSE)+1)</f>
        <v>5</v>
      </c>
      <c r="AL19" s="56" t="str">
        <f>IF(B8&lt;'по Jx'!L112,'по Jx'!B112,IF(B8&gt;'по Jx'!L116,0,LOOKUP(B8,'по Jx'!L112:L116,'по Jx'!B112:B116)))</f>
        <v>35Ш7</v>
      </c>
      <c r="AM19" s="62">
        <f>VLOOKUP(AN19,'по Jx'!A112:U116,21)</f>
        <v>1</v>
      </c>
      <c r="AN19" s="62">
        <f>IF(B8&lt;'по Jx'!L112,1,VLOOKUP(AL19,'по Jx'!B112:V116,21,FALSE)+1)</f>
        <v>1</v>
      </c>
      <c r="AO19" s="56" t="str">
        <f>IF(B8&lt;'по Jx'!L117,'по Jx'!B117,IF(B8&gt;'по Jx'!L119,0,LOOKUP(B8,'по Jx'!L117:L119,'по Jx'!B117:B119)))</f>
        <v>50Ш8</v>
      </c>
      <c r="AP19" s="71">
        <f>VLOOKUP(AQ19,'по Jx'!A117:U119,21)</f>
        <v>1</v>
      </c>
      <c r="AQ19" s="207">
        <f>IF(B8&lt;'по Jx'!L117,1,VLOOKUP(AO19,'по Jx'!B117:V119,21,FALSE)+1)</f>
        <v>1</v>
      </c>
    </row>
    <row r="20" spans="1:61" ht="15.75" thickBot="1" x14ac:dyDescent="0.3">
      <c r="A20" t="s">
        <v>430</v>
      </c>
      <c r="B20" s="227" t="s">
        <v>422</v>
      </c>
      <c r="C20">
        <v>1</v>
      </c>
      <c r="E20" s="179" t="s">
        <v>426</v>
      </c>
      <c r="F20" s="180" t="str">
        <f>IF(OR(F17=0,F16=0)," ",F17/(VLOOKUP(F16,Сортамент!A3:J52,10,)/1000))</f>
        <v xml:space="preserve"> </v>
      </c>
      <c r="G20" s="180" t="str">
        <f>IF(OR(G17=0,G16=0)," ",G17/(VLOOKUP(G16,Сортамент!A54:J119,10,)/1000))</f>
        <v xml:space="preserve"> </v>
      </c>
      <c r="H20" s="180" t="str">
        <f>IF(OR(H17=0,H16=0)," ",H17/(VLOOKUP(H16,Сортамент!A121:J209,10,)/1000))</f>
        <v xml:space="preserve"> </v>
      </c>
      <c r="I20" s="180" t="str">
        <f>IF(OR(I17=0,I16=0)," ",I17/(VLOOKUP(I16,Сортамент!A211:J224,10,)/1000))</f>
        <v xml:space="preserve"> </v>
      </c>
      <c r="J20" s="180" t="str">
        <f>IF(OR(J17=0,J16=0)," ",J17/(VLOOKUP(J16,Сортамент!A226:J280,10,)/1000))</f>
        <v xml:space="preserve"> </v>
      </c>
      <c r="K20" s="180" t="str">
        <f>IF(OR(K17=0,K16=0)," ",K17/(VLOOKUP(K16,Сортамент!A282:J309,10,)/1000))</f>
        <v xml:space="preserve"> </v>
      </c>
      <c r="L20" s="259"/>
      <c r="P20" s="70" t="s">
        <v>328</v>
      </c>
      <c r="Q20" s="56" t="str">
        <f>IF(B9&lt;'по Jy'!P54,'по Jy'!B54,IF(B9&gt;'по Jy'!P57,0,LOOKUP(B9,'по Jy'!P54:P57,'по Jy'!B54:B57)))</f>
        <v>30Ш0</v>
      </c>
      <c r="R20" s="56">
        <f>VLOOKUP(S20,'по Jy'!A54:U57,21)</f>
        <v>4</v>
      </c>
      <c r="S20" s="56">
        <f>IF(B9&lt;'по Jy'!P54,1,VLOOKUP(Q20,'по Jy'!B54:V57,21,FALSE)+1)</f>
        <v>4</v>
      </c>
      <c r="T20" s="56" t="str">
        <f>IF(B9&lt;'по Jy'!P58,'по Jy'!B58,IF(B9&gt;'по Jy'!P66,0,LOOKUP(B9,'по Jy'!P58:P66,'по Jy'!B58:B66)))</f>
        <v>30Ш1</v>
      </c>
      <c r="U20" s="56">
        <f>VLOOKUP(V20,'по Jy'!A58:U66,21)</f>
        <v>4</v>
      </c>
      <c r="V20" s="56">
        <f>IF(B9&lt;'по Jy'!P58,1,VLOOKUP(T20,'по Jy'!B58:V66,21,FALSE)+1)</f>
        <v>4</v>
      </c>
      <c r="W20" s="56" t="str">
        <f>IF(B9&lt;'по Jy'!P67,'по Jy'!B67,IF(B9&gt;'по Jy'!P75,0,LOOKUP(B9,'по Jy'!P67:P75,'по Jy'!B67:B75)))</f>
        <v>30Ш2</v>
      </c>
      <c r="X20" s="56">
        <f>VLOOKUP(Y20,'по Jy'!A67:U75,21)</f>
        <v>4</v>
      </c>
      <c r="Y20" s="56">
        <f>IF(B9&lt;'по Jy'!P67,1,VLOOKUP(W20,'по Jy'!B67:V75,21,FALSE)+1)</f>
        <v>4</v>
      </c>
      <c r="Z20" s="56" t="str">
        <f>IF(B9&lt;'по Jy'!P76,'по Jy'!B76,IF(B9&gt;'по Jy'!P84,0,LOOKUP(B9,'по Jy'!P76:P84,'по Jy'!B76:B84)))</f>
        <v>30Ш3</v>
      </c>
      <c r="AA20" s="56">
        <f>VLOOKUP(AB20,'по Jy'!A76:U84,21)</f>
        <v>4</v>
      </c>
      <c r="AB20" s="56">
        <f>IF(B9&lt;'по Jy'!P76,1,VLOOKUP(Z20,'по Jy'!B76:V84,21,FALSE)+1)</f>
        <v>4</v>
      </c>
      <c r="AC20" s="56" t="str">
        <f>IF(B9&lt;'по Jy'!P85,'по Jy'!B85,IF(B9&gt;'по Jy'!P93,0,LOOKUP(B9,'по Jy'!P85:P93,'по Jy'!B85:B93)))</f>
        <v>25Ш4</v>
      </c>
      <c r="AD20" s="56">
        <f>VLOOKUP(AE20,'по Jy'!A85:U93,21)</f>
        <v>3</v>
      </c>
      <c r="AE20" s="56">
        <f>IF(B9&lt;'по Jy'!P85,1,VLOOKUP(AC20,'по Jy'!B85:V93,21,FALSE)+1)</f>
        <v>3</v>
      </c>
      <c r="AF20" s="56" t="str">
        <f>IF(B9&lt;'по Jy'!P94,'по Jy'!B94,IF(B9&gt;'по Jy'!P102,0,LOOKUP(B9,'по Jy'!P94:P102,'по Jy'!B94:B102)))</f>
        <v>20Ш5</v>
      </c>
      <c r="AG20" s="56">
        <f>VLOOKUP(AH20,'по Jy'!A94:U102,21)</f>
        <v>2</v>
      </c>
      <c r="AH20" s="56">
        <f>IF(B9&lt;'по Jy'!P94,1,VLOOKUP(AF20,'по Jy'!B94:V102,21,FALSE)+1)</f>
        <v>2</v>
      </c>
      <c r="AI20" s="56" t="str">
        <f>IF(B9&lt;'по Jy'!P103,'по Jy'!B103,IF(B9&gt;'по Jy'!P111,0,LOOKUP(B9,'по Jy'!P103:P111,'по Jy'!B103:B111)))</f>
        <v>20Ш6</v>
      </c>
      <c r="AJ20" s="56">
        <f>VLOOKUP(AK20,'по Jy'!A103:U111,21)</f>
        <v>2</v>
      </c>
      <c r="AK20" s="56">
        <f>IF(B9&lt;'по Jy'!P103,1,VLOOKUP(AI20,'по Jy'!B103:V111,21,FALSE)+1)</f>
        <v>2</v>
      </c>
      <c r="AL20" s="56" t="str">
        <f>IF(B9&lt;'по Jy'!P112,'по Jy'!B112,IF(B9&gt;'по Jy'!P116,0,LOOKUP(B9,'по Jy'!P112:P116,'по Jy'!B112:B116)))</f>
        <v>35Ш7</v>
      </c>
      <c r="AM20" s="56">
        <f>VLOOKUP(AN20,'по Jy'!A112:U116,21)</f>
        <v>1</v>
      </c>
      <c r="AN20" s="56">
        <f>IF(B9&lt;'по Jy'!P112,1,VLOOKUP(AL20,'по Jy'!B112:V116,21,FALSE)+1)</f>
        <v>1</v>
      </c>
      <c r="AO20" s="56" t="str">
        <f>IF(B9&lt;'по Jy'!P117,'по Jy'!B117,IF(B9&gt;'по Jy'!P119,0,LOOKUP(B9,'по Jy'!P117:P119,'по Jy'!B117:B119)))</f>
        <v>50Ш8</v>
      </c>
      <c r="AP20" s="72">
        <f>VLOOKUP(AQ20,'по Jy'!A117:U119,21)</f>
        <v>1</v>
      </c>
      <c r="AQ20" s="207">
        <f>IF(B9&lt;'по Jy'!P117,1,VLOOKUP(AO20,'по Jy'!B117:V119,21,FALSE)+1)</f>
        <v>1</v>
      </c>
    </row>
    <row r="21" spans="1:61" ht="15" customHeight="1" thickBot="1" x14ac:dyDescent="0.3">
      <c r="B21" t="s">
        <v>332</v>
      </c>
      <c r="C21" s="229">
        <f>IF($B$1="см",B23,B23/10)</f>
        <v>50</v>
      </c>
      <c r="P21" s="70" t="s">
        <v>329</v>
      </c>
      <c r="Q21" s="56">
        <f>IF(B10&lt;'по Wx'!M54,'по Wx'!B54,IF(B10&gt;'по Wx'!M57,0,LOOKUP(B10,'по Wx'!M54:M57,'по Wx'!B54:B57)))</f>
        <v>0</v>
      </c>
      <c r="R21" s="56" t="e">
        <f>VLOOKUP(S21,'по Wx'!A54:U57,21)</f>
        <v>#N/A</v>
      </c>
      <c r="S21" s="56" t="e">
        <f>IF(B10&lt;'по Wx'!M54,1,VLOOKUP(Q21,'по Wx'!B54:V57,21,FALSE)+1)</f>
        <v>#N/A</v>
      </c>
      <c r="T21" s="56" t="str">
        <f>IF(B10&lt;'по Wx'!M58,'по Wx'!B58,IF(B10&gt;'по Wx'!M66,0,LOOKUP(B10,'по Wx'!M58:M66,'по Wx'!B58:B66)))</f>
        <v>40Ш1</v>
      </c>
      <c r="U21" s="56">
        <f>VLOOKUP(V21,'по Wx'!A58:U66,21)</f>
        <v>6</v>
      </c>
      <c r="V21" s="56">
        <f>IF(B10&lt;'по Wx'!M58,1,VLOOKUP(T21,'по Wx'!B58:V66,21,FALSE)+1)</f>
        <v>6</v>
      </c>
      <c r="W21" s="56" t="str">
        <f>IF(B10&lt;'по Wx'!M67,'по Wx'!B67,IF(B10&gt;'по Wx'!M75,0,LOOKUP(B10,'по Wx'!M67:M75,'по Wx'!B67:B75)))</f>
        <v>40Ш2</v>
      </c>
      <c r="X21" s="56">
        <f>VLOOKUP(Y21,'по Wx'!A67:U75,21)</f>
        <v>6</v>
      </c>
      <c r="Y21" s="56">
        <f>IF(B10&lt;'по Wx'!M67,1,VLOOKUP(W21,'по Wx'!B67:V75,21,FALSE)+1)</f>
        <v>6</v>
      </c>
      <c r="Z21" s="56" t="str">
        <f>IF(B10&lt;'по Wx'!M76,'по Wx'!B76,IF(B10&gt;'по Wx'!M84,0,LOOKUP(B10,'по Wx'!M76:M84,'по Wx'!B76:B84)))</f>
        <v>35Ш3</v>
      </c>
      <c r="AA21" s="56">
        <f>VLOOKUP(AB21,'по Wx'!A76:U84,21)</f>
        <v>5</v>
      </c>
      <c r="AB21" s="56">
        <f>IF(B10&lt;'по Wx'!M76,1,VLOOKUP(Z21,'по Wx'!B76:V84,21,FALSE)+1)</f>
        <v>5</v>
      </c>
      <c r="AC21" s="56" t="str">
        <f>IF(B10&lt;'по Wx'!M85,'по Wx'!B85,IF(B10&gt;'по Wx'!M93,0,LOOKUP(B10,'по Wx'!M85:M93,'по Wx'!B85:B93)))</f>
        <v>35Ш4</v>
      </c>
      <c r="AD21" s="56">
        <f>VLOOKUP(AE21,'по Wx'!A85:U93,21)</f>
        <v>5</v>
      </c>
      <c r="AE21" s="56">
        <f>IF(B10&lt;'по Wx'!M85,1,VLOOKUP(AC21,'по Wx'!B85:V93,21,FALSE)+1)</f>
        <v>5</v>
      </c>
      <c r="AF21" s="56" t="str">
        <f>IF(B10&lt;'по Wx'!M94,'по Wx'!B94,IF(B10&gt;'по Wx'!M102,0,LOOKUP(B10,'по Wx'!M94:M102,'по Wx'!B94:B102)))</f>
        <v>30Ш5</v>
      </c>
      <c r="AG21" s="56">
        <f>VLOOKUP(AH21,'по Wx'!A94:U102,21)</f>
        <v>4</v>
      </c>
      <c r="AH21" s="56">
        <f>IF(B10&lt;'по Wx'!M94,1,VLOOKUP(AF21,'по Wx'!B94:V102,21,FALSE)+1)</f>
        <v>4</v>
      </c>
      <c r="AI21" s="56" t="str">
        <f>IF(B10&lt;'по Wx'!M103,'по Wx'!B103,IF(B10&gt;'по Wx'!M111,0,LOOKUP(B10,'по Wx'!M103:M111,'по Wx'!B103:B111)))</f>
        <v>30Ш6</v>
      </c>
      <c r="AJ21" s="56">
        <f>VLOOKUP(AK21,'по Wx'!A103:U111,21)</f>
        <v>4</v>
      </c>
      <c r="AK21" s="56">
        <f>IF(B10&lt;'по Wx'!M103,1,VLOOKUP(AI21,'по Wx'!B103:V111,21,FALSE)+1)</f>
        <v>4</v>
      </c>
      <c r="AL21" s="56" t="str">
        <f>IF(B10&lt;'по Wx'!M112,'по Wx'!B112,IF(B10&gt;'по Wx'!M116,0,LOOKUP(B10,'по Wx'!M112:M116,'по Wx'!B112:B116)))</f>
        <v>35Ш7</v>
      </c>
      <c r="AM21" s="56">
        <f>VLOOKUP(AN21,'по Wx'!A112:U116,21)</f>
        <v>1</v>
      </c>
      <c r="AN21" s="56">
        <f>IF(B10&lt;'по Wx'!M112,1,VLOOKUP(AL21,'по Wx'!B112:V116,21,FALSE)+1)</f>
        <v>1</v>
      </c>
      <c r="AO21" s="56" t="str">
        <f>IF(B10&lt;'по Wx'!M117,'по Wx'!B117,IF(B10&gt;'по Wx'!M119,0,LOOKUP(B10,'по Wx'!M117:M119,'по Wx'!B117:B119)))</f>
        <v>50Ш8</v>
      </c>
      <c r="AP21" s="72">
        <f>VLOOKUP(AQ21,'по Wx'!A117:U119,21)</f>
        <v>1</v>
      </c>
      <c r="AQ21" s="207">
        <f>IF(B10&lt;'по Wx'!M117,1,VLOOKUP(AO21,'по Wx'!B117:V119,21,FALSE)+1)</f>
        <v>1</v>
      </c>
    </row>
    <row r="22" spans="1:61" ht="15" customHeight="1" thickBot="1" x14ac:dyDescent="0.3">
      <c r="B22" t="s">
        <v>420</v>
      </c>
      <c r="C22" s="229">
        <f>IF($B$1="см",B3,B3/10)</f>
        <v>0.8</v>
      </c>
      <c r="E22" s="253" t="s">
        <v>408</v>
      </c>
      <c r="F22" s="254"/>
      <c r="G22" s="254"/>
      <c r="H22" s="254"/>
      <c r="I22" s="254"/>
      <c r="J22" s="254"/>
      <c r="K22" s="254"/>
      <c r="L22" s="255"/>
      <c r="P22" s="70" t="s">
        <v>330</v>
      </c>
      <c r="Q22" s="56" t="str">
        <f>IF(B11&lt;'по Wy'!Q54,'по Wy'!B54,IF(B11&gt;'по Wy'!Q57,0,LOOKUP(B11,'по Wy'!Q54:Q57,'по Wy'!B54:B57)))</f>
        <v>30Ш0</v>
      </c>
      <c r="R22" s="56">
        <f>VLOOKUP(S22,'по Wy'!A54:U57,21)</f>
        <v>4</v>
      </c>
      <c r="S22" s="56">
        <f>IF(B11&lt;'по Wy'!Q54,1,VLOOKUP(Q22,'по Wy'!B54:V57,21,FALSE)+1)</f>
        <v>4</v>
      </c>
      <c r="T22" s="56" t="str">
        <f>IF(B11&lt;'по Wy'!Q58,'по Wy'!B58,IF(B11&gt;'по Wy'!Q66,0,LOOKUP(B11,'по Wy'!Q58:Q66,'по Wy'!B58:B66)))</f>
        <v>35Ш1</v>
      </c>
      <c r="U22" s="56">
        <f>VLOOKUP(V22,'по Wy'!A58:U66,21)</f>
        <v>5</v>
      </c>
      <c r="V22" s="56">
        <f>IF(B11&lt;'по Wy'!Q58,1,VLOOKUP(T22,'по Wy'!B58:V66,21,FALSE)+1)</f>
        <v>5</v>
      </c>
      <c r="W22" s="56" t="str">
        <f>IF(B11&lt;'по Wy'!Q67,'по Wy'!B67,IF(B11&gt;'по Wy'!Q75,0,LOOKUP(B11,'по Wy'!Q67:Q75,'по Wy'!B67:B75)))</f>
        <v>30Ш2</v>
      </c>
      <c r="X22" s="56">
        <f>VLOOKUP(Y22,'по Wy'!A67:U75,21)</f>
        <v>4</v>
      </c>
      <c r="Y22" s="56">
        <f>IF(B11&lt;'по Wy'!Q67,1,VLOOKUP(W22,'по Wy'!B67:V75,21,FALSE)+1)</f>
        <v>4</v>
      </c>
      <c r="Z22" s="56" t="str">
        <f>IF(B11&lt;'по Wy'!Q76,'по Wy'!B76,IF(B11&gt;'по Wy'!Q84,0,LOOKUP(B11,'по Wy'!Q76:Q84,'по Wy'!B76:B84)))</f>
        <v>30Ш3</v>
      </c>
      <c r="AA22" s="56">
        <f>VLOOKUP(AB22,'по Wy'!A76:U84,21)</f>
        <v>4</v>
      </c>
      <c r="AB22" s="56">
        <f>IF(B11&lt;'по Wy'!Q76,1,VLOOKUP(Z22,'по Wy'!B76:V84,21,FALSE)+1)</f>
        <v>4</v>
      </c>
      <c r="AC22" s="56" t="str">
        <f>IF(B11&lt;'по Wy'!Q85,'по Wy'!B85,IF(B11&gt;'по Wy'!Q93,0,LOOKUP(B11,'по Wy'!Q85:Q93,'по Wy'!B85:B93)))</f>
        <v>25Ш4</v>
      </c>
      <c r="AD22" s="56">
        <f>VLOOKUP(AE22,'по Wy'!A85:U93,21)</f>
        <v>3</v>
      </c>
      <c r="AE22" s="56">
        <f>IF(B11&lt;'по Wy'!Q85,1,VLOOKUP(AC22,'по Wy'!B85:V93,21,FALSE)+1)</f>
        <v>3</v>
      </c>
      <c r="AF22" s="56" t="str">
        <f>IF(B11&lt;'по Wy'!Q94,'по Wy'!B94,IF(B11&gt;'по Wy'!Q102,0,LOOKUP(B11,'по Wy'!Q94:Q102,'по Wy'!B94:B102)))</f>
        <v>20Ш5</v>
      </c>
      <c r="AG22" s="56">
        <f>VLOOKUP(AH22,'по Wy'!A94:U102,21)</f>
        <v>2</v>
      </c>
      <c r="AH22" s="56">
        <f>IF(B11&lt;'по Wy'!Q94,1,VLOOKUP(AF22,'по Wy'!B94:V102,21,FALSE)+1)</f>
        <v>2</v>
      </c>
      <c r="AI22" s="56" t="str">
        <f>IF(B11&lt;'по Wy'!Q103,'по Wy'!B103,IF(B11&gt;'по Wy'!Q111,0,LOOKUP(B11,'по Wy'!Q103:Q111,'по Wy'!B103:B111)))</f>
        <v>20Ш6</v>
      </c>
      <c r="AJ22" s="56">
        <f>VLOOKUP(AK22,'по Wy'!A103:U111,21)</f>
        <v>2</v>
      </c>
      <c r="AK22" s="56">
        <f>IF(B11&lt;'по Wy'!Q103,1,VLOOKUP(AI22,'по Wy'!B103:V111,21,FALSE)+1)</f>
        <v>2</v>
      </c>
      <c r="AL22" s="56" t="str">
        <f>IF(B11&lt;'по Wy'!Q112,'по Wy'!B112,IF(B11&gt;'по Wy'!Q116,0,LOOKUP(B11,'по Wy'!Q112:Q116,'по Wy'!B112:B116)))</f>
        <v>35Ш7</v>
      </c>
      <c r="AM22" s="56">
        <f>VLOOKUP(AN22,'по Wy'!A112:U116,21)</f>
        <v>1</v>
      </c>
      <c r="AN22" s="56">
        <f>IF(B11&lt;'по Wy'!Q112,1,VLOOKUP(AL22,'по Wy'!B112:V116,21,FALSE)+1)</f>
        <v>1</v>
      </c>
      <c r="AO22" s="56" t="str">
        <f>IF(B11&lt;'по Wy'!Q117,'по Wy'!B117,IF(B11&gt;'по Wy'!Q119,0,LOOKUP(B11,'по Wy'!Q117:Q119,'по Wy'!B117:B119)))</f>
        <v>50Ш8</v>
      </c>
      <c r="AP22" s="72">
        <f>VLOOKUP(AQ22,'по Wy'!A117:U119,21)</f>
        <v>1</v>
      </c>
      <c r="AQ22" s="207">
        <f>IF(B11&lt;'по Wy'!Q117,1,VLOOKUP(AO22,'по Wy'!B117:V119,21,FALSE)+1)</f>
        <v>1</v>
      </c>
    </row>
    <row r="23" spans="1:61" ht="15.75" thickBot="1" x14ac:dyDescent="0.3">
      <c r="B23" s="185">
        <f>IF(A2=A20,B2,B2-(B5*2))</f>
        <v>500</v>
      </c>
      <c r="C23" s="229">
        <f>IF($B$1="см",B4,B4/10)</f>
        <v>20</v>
      </c>
      <c r="E23" s="287" t="s">
        <v>406</v>
      </c>
      <c r="F23" s="288"/>
      <c r="G23" s="288"/>
      <c r="H23" s="288"/>
      <c r="I23" s="288"/>
      <c r="J23" s="288"/>
      <c r="K23" s="288"/>
      <c r="L23" s="289"/>
      <c r="P23" s="226"/>
      <c r="Q23" s="220"/>
      <c r="R23" s="220" t="e">
        <f>IF($E$2=$B$19,MAX(R19,R21),MAX(R19:R22))</f>
        <v>#N/A</v>
      </c>
      <c r="S23" s="220" t="e">
        <f t="shared" ref="S23:AP23" si="3">IF($E$2=$B$19,MAX(S19,S21),MAX(S19:S22))</f>
        <v>#N/A</v>
      </c>
      <c r="T23" s="220">
        <f t="shared" si="3"/>
        <v>0</v>
      </c>
      <c r="U23" s="220">
        <f t="shared" si="3"/>
        <v>8</v>
      </c>
      <c r="V23" s="220">
        <f t="shared" si="3"/>
        <v>8</v>
      </c>
      <c r="W23" s="220">
        <f t="shared" si="3"/>
        <v>0</v>
      </c>
      <c r="X23" s="220">
        <f t="shared" si="3"/>
        <v>7</v>
      </c>
      <c r="Y23" s="220">
        <f t="shared" si="3"/>
        <v>6</v>
      </c>
      <c r="Z23" s="220">
        <f t="shared" si="3"/>
        <v>0</v>
      </c>
      <c r="AA23" s="220">
        <f t="shared" si="3"/>
        <v>7</v>
      </c>
      <c r="AB23" s="220">
        <f t="shared" si="3"/>
        <v>6</v>
      </c>
      <c r="AC23" s="220">
        <f t="shared" si="3"/>
        <v>0</v>
      </c>
      <c r="AD23" s="220">
        <f t="shared" si="3"/>
        <v>6</v>
      </c>
      <c r="AE23" s="220">
        <f t="shared" si="3"/>
        <v>6</v>
      </c>
      <c r="AF23" s="220">
        <f t="shared" si="3"/>
        <v>0</v>
      </c>
      <c r="AG23" s="220">
        <f t="shared" si="3"/>
        <v>5</v>
      </c>
      <c r="AH23" s="220">
        <f t="shared" si="3"/>
        <v>5</v>
      </c>
      <c r="AI23" s="220">
        <f t="shared" si="3"/>
        <v>0</v>
      </c>
      <c r="AJ23" s="220">
        <f t="shared" si="3"/>
        <v>5</v>
      </c>
      <c r="AK23" s="220">
        <f t="shared" si="3"/>
        <v>5</v>
      </c>
      <c r="AL23" s="220">
        <f t="shared" si="3"/>
        <v>0</v>
      </c>
      <c r="AM23" s="220">
        <f t="shared" si="3"/>
        <v>1</v>
      </c>
      <c r="AN23" s="220">
        <f t="shared" si="3"/>
        <v>1</v>
      </c>
      <c r="AO23" s="220">
        <f t="shared" si="3"/>
        <v>0</v>
      </c>
      <c r="AP23" s="221">
        <f t="shared" si="3"/>
        <v>1</v>
      </c>
      <c r="AQ23" s="207"/>
    </row>
    <row r="24" spans="1:61" ht="15.75" thickBot="1" x14ac:dyDescent="0.3">
      <c r="C24" s="229">
        <f>IF($B$1="см",B5,B5/10)</f>
        <v>2</v>
      </c>
      <c r="E24" s="290"/>
      <c r="F24" s="291"/>
      <c r="G24" s="291"/>
      <c r="H24" s="291"/>
      <c r="I24" s="291"/>
      <c r="J24" s="291"/>
      <c r="K24" s="291"/>
      <c r="L24" s="292"/>
      <c r="P24" s="281" t="s">
        <v>364</v>
      </c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282"/>
      <c r="AQ24" s="282"/>
      <c r="AR24" s="282"/>
      <c r="AS24" s="282"/>
      <c r="AT24" s="282"/>
      <c r="AU24" s="282"/>
      <c r="AV24" s="282"/>
      <c r="AW24" s="282"/>
      <c r="AX24" s="282"/>
      <c r="AY24" s="282"/>
      <c r="AZ24" s="282"/>
      <c r="BA24" s="282"/>
      <c r="BB24" s="282"/>
      <c r="BC24" s="282"/>
      <c r="BD24" s="282"/>
      <c r="BE24" s="282"/>
      <c r="BF24" s="282"/>
      <c r="BG24" s="282"/>
      <c r="BH24" s="283"/>
      <c r="BI24" s="215"/>
    </row>
    <row r="25" spans="1:61" ht="15.75" thickBot="1" x14ac:dyDescent="0.3">
      <c r="C25" s="229">
        <f>IF($B$1="см",B7,B7/10)</f>
        <v>0</v>
      </c>
      <c r="E25" s="290"/>
      <c r="F25" s="291"/>
      <c r="G25" s="291"/>
      <c r="H25" s="291"/>
      <c r="I25" s="291"/>
      <c r="J25" s="291"/>
      <c r="K25" s="291"/>
      <c r="L25" s="292"/>
      <c r="P25" s="46" t="s">
        <v>331</v>
      </c>
      <c r="Q25" s="24"/>
      <c r="R25" s="101">
        <f>IF(R26=0,9999,VLOOKUP(R26,'по m'!B121:U126,9,FALSE))</f>
        <v>9999</v>
      </c>
      <c r="S25" s="101"/>
      <c r="T25" s="24"/>
      <c r="U25" s="101">
        <f>IF(U26=0,99999,'по m'!J127)</f>
        <v>99999</v>
      </c>
      <c r="V25" s="101"/>
      <c r="W25" s="24"/>
      <c r="X25" s="101">
        <f>IF(X26=0,9999,VLOOKUP(X26,'по m'!B128:U133,9,FALSE))</f>
        <v>218.69</v>
      </c>
      <c r="Y25" s="101"/>
      <c r="Z25" s="24"/>
      <c r="AA25" s="101">
        <f>IF(AA26=0,9999,VLOOKUP(AA26,'по m'!B134:U139,9,FALSE))</f>
        <v>254.87</v>
      </c>
      <c r="AB25" s="101"/>
      <c r="AC25" s="24"/>
      <c r="AD25" s="101">
        <f>IF(AD26=0,9999,VLOOKUP(AD26,'по m'!B140:U145,9,FALSE))</f>
        <v>295.39</v>
      </c>
      <c r="AE25" s="101"/>
      <c r="AF25" s="24"/>
      <c r="AG25" s="101">
        <f>IF(AG26=0,99999,'по m'!J146)</f>
        <v>325.61</v>
      </c>
      <c r="AH25" s="101"/>
      <c r="AI25" s="24"/>
      <c r="AJ25" s="101">
        <f>IF(AJ26=0,9999,VLOOKUP(AJ26,'по m'!B147:U152,9,FALSE))</f>
        <v>370.49</v>
      </c>
      <c r="AK25" s="101"/>
      <c r="AL25" s="24"/>
      <c r="AM25" s="101">
        <f>IF(AM26=0,9999,VLOOKUP(AM26,'по m'!B153:U157,9,FALSE))</f>
        <v>264.79000000000002</v>
      </c>
      <c r="AN25" s="101"/>
      <c r="AO25" s="24"/>
      <c r="AP25" s="101">
        <f>IF(AP26=0,9999,VLOOKUP(AP26,'по m'!B158:U162,9,FALSE))</f>
        <v>296.87</v>
      </c>
      <c r="AQ25" s="101"/>
      <c r="AR25" s="24"/>
      <c r="AS25" s="127">
        <f>IF(AS26=0,9999,VLOOKUP(AS26,'по m'!B163:U167,9,FALSE))</f>
        <v>325.47000000000003</v>
      </c>
      <c r="AT25" s="127"/>
      <c r="AU25" s="24"/>
      <c r="AV25" s="101">
        <f>IF(AV26=0,9999,VLOOKUP(AV26,'по m'!B168:U171,9,FALSE))</f>
        <v>357.82</v>
      </c>
      <c r="AW25" s="101"/>
      <c r="AX25" s="24"/>
      <c r="AY25" s="101">
        <f>IF(AY26=0,9999,VLOOKUP(AY26,'по m'!B172:U175,9,FALSE))</f>
        <v>391.87</v>
      </c>
      <c r="AZ25" s="101"/>
      <c r="BA25" s="24"/>
      <c r="BB25" s="101">
        <f>IF(BB26=0,9999,VLOOKUP(BB26,'по m'!B176:U178,9,FALSE))</f>
        <v>437.99</v>
      </c>
      <c r="BC25" s="101"/>
      <c r="BD25" s="24"/>
      <c r="BE25" s="101">
        <f>IF(BE26=0,9999,VLOOKUP(BE26,'по m'!B179:U181,9,FALSE))</f>
        <v>318.49</v>
      </c>
      <c r="BF25" s="101"/>
      <c r="BG25" s="24"/>
      <c r="BH25" s="157">
        <f>IF(BH26=0,9999,VLOOKUP(BH26,'по m'!B182:U184,9,FALSE))</f>
        <v>357.18</v>
      </c>
      <c r="BI25" s="208"/>
    </row>
    <row r="26" spans="1:61" ht="15.75" thickBot="1" x14ac:dyDescent="0.3">
      <c r="A26" s="272" t="s">
        <v>425</v>
      </c>
      <c r="B26" t="s">
        <v>327</v>
      </c>
      <c r="C26" s="231">
        <f>2*(C25^4/6+(C21/2-C25/2)^2*2*C25^2-((C25*2)^4/16*(PI()/8-8/PI()/9))-((C21/2-C25+4*C25/(3*PI()))^2*PI()*C25^2/2))</f>
        <v>0</v>
      </c>
      <c r="E26" s="290"/>
      <c r="F26" s="291"/>
      <c r="G26" s="291"/>
      <c r="H26" s="291"/>
      <c r="I26" s="291"/>
      <c r="J26" s="291"/>
      <c r="K26" s="291"/>
      <c r="L26" s="292"/>
      <c r="P26" s="44"/>
      <c r="Q26" s="30" t="s">
        <v>365</v>
      </c>
      <c r="R26" s="32">
        <f>IF((IF($E$2=$B$19, OR(Q27=0,Q29=0),OR(Q27=0,Q28=0,Q29=0,Q30=0))),0,LOOKUP(R31,'по m'!U121:U126,'по m'!B121:B126))</f>
        <v>0</v>
      </c>
      <c r="S26" s="27"/>
      <c r="T26" s="31" t="s">
        <v>366</v>
      </c>
      <c r="U26" s="32">
        <f>IF((IF($E$2=$B$19, (U27+U29=2),(U27+U28+U29+U30=4))),T27,0)</f>
        <v>0</v>
      </c>
      <c r="V26" s="27"/>
      <c r="W26" s="31" t="s">
        <v>367</v>
      </c>
      <c r="X26" s="32" t="str">
        <f>IF((IF($E$2=$B$19, OR(W27=0,W29=0),OR(W27=0,W28=0,W29=0,W30=0))),0,LOOKUP(X31,'по m'!U128:U133,'по m'!B128:B133))</f>
        <v>40К2</v>
      </c>
      <c r="Y26" s="27"/>
      <c r="Z26" s="31" t="s">
        <v>368</v>
      </c>
      <c r="AA26" s="32" t="str">
        <f>IF((IF($E$2=$B$19, OR(Z27=0,Z29=0),OR(Z27=0,Z28=0,Z29=0,Z30=0))),0,LOOKUP(AA31,'по m'!U134:U139,'по m'!B134:B139))</f>
        <v>40К3</v>
      </c>
      <c r="AB26" s="27"/>
      <c r="AC26" s="31" t="s">
        <v>369</v>
      </c>
      <c r="AD26" s="32" t="str">
        <f>IF((IF($E$2=$B$19, OR(AC27=0,AC29=0),OR(AC27=0,AC28=0,AC29=0,AC30=0))),0,LOOKUP(AD31,'по m'!U140:U145,'по m'!B140:B145))</f>
        <v>40К4</v>
      </c>
      <c r="AE26" s="27"/>
      <c r="AF26" s="31" t="s">
        <v>370</v>
      </c>
      <c r="AG26" s="32" t="str">
        <f>IF((IF($E$2=$B$19, (AG27+AG29=2),(AG27+AG28+AG29+AG30=4))),AF27,0)</f>
        <v>40К4,5</v>
      </c>
      <c r="AH26" s="27"/>
      <c r="AI26" s="31" t="s">
        <v>371</v>
      </c>
      <c r="AJ26" s="32" t="str">
        <f>IF((IF($E$2=$B$19, OR(AI27=0,AI29=0),OR(AI27=0,AI28=0,AI29=0,AI30=0))),0,LOOKUP(AJ31,'по m'!U147:U152,'по m'!B147:B152))</f>
        <v>40К5</v>
      </c>
      <c r="AK26" s="27"/>
      <c r="AL26" s="31" t="s">
        <v>372</v>
      </c>
      <c r="AM26" s="32" t="str">
        <f>IF((IF($E$2=$B$19, OR(AL27=0,AL29=0),OR(AL27=0,AL28=0,AL29=0,AL30=0))),0,LOOKUP(AM31,'по m'!U153:U157,'по m'!B153:B157))</f>
        <v>35К6</v>
      </c>
      <c r="AN26" s="27"/>
      <c r="AO26" s="31" t="s">
        <v>373</v>
      </c>
      <c r="AP26" s="32" t="str">
        <f>IF((IF($E$2=$B$19, OR(AO27=0,AO29=0),OR(AO27=0,AO28=0,AO29=0,AO30=0))),0,LOOKUP(AP31,'по m'!U158:U162,'по m'!B158:B162))</f>
        <v>35К7</v>
      </c>
      <c r="AQ26" s="27"/>
      <c r="AR26" s="31" t="s">
        <v>374</v>
      </c>
      <c r="AS26" s="64" t="str">
        <f>IF((IF($E$2=$B$19, OR(AR27=0,AR29=0),OR(AR27=0,AR28=0,AR29=0,AR30=0))),0,LOOKUP(AS31,'по m'!U163:U167,'по m'!B163:B167))</f>
        <v>35К8</v>
      </c>
      <c r="AT26" s="27"/>
      <c r="AU26" s="30" t="s">
        <v>379</v>
      </c>
      <c r="AV26" s="32" t="str">
        <f>IF((IF($E$2=$B$19, OR(AU27=0,AU29=0),OR(AU27=0,AU28=0,AU29=0,AU30=0))),0,LOOKUP(AV31,'по m'!U168:U171,'по m'!B168:B171))</f>
        <v>35К9</v>
      </c>
      <c r="AW26" s="27"/>
      <c r="AX26" s="31" t="s">
        <v>380</v>
      </c>
      <c r="AY26" s="32" t="str">
        <f>IF((IF($E$2=$B$19, OR(AX27=0,AX29=0),OR(AX27=0,AX28=0,AX29=0,AX30=0))),0,LOOKUP(AY31,'по m'!U172:U175,'по m'!B172:B175))</f>
        <v>35К10</v>
      </c>
      <c r="AZ26" s="27"/>
      <c r="BA26" s="31" t="s">
        <v>381</v>
      </c>
      <c r="BB26" s="32" t="str">
        <f>IF((IF($E$2=$B$19, OR(BA27=0,BA29=0),OR(BA27=0,BA28=0,BA29=0,BA30=0))),0,LOOKUP(BB31,'по m'!U176:U178,'по m'!B176:B178))</f>
        <v>35К11</v>
      </c>
      <c r="BC26" s="27"/>
      <c r="BD26" s="31" t="s">
        <v>382</v>
      </c>
      <c r="BE26" s="32" t="str">
        <f>IF((IF($E$2=$B$19, OR(BD27=0,BD29=0),OR(BD27=0,BD28=0,BD29=0,BD30=0))),0,LOOKUP(BE31,'по m'!U179:U181,'по m'!B179:B181))</f>
        <v>30К12</v>
      </c>
      <c r="BF26" s="27"/>
      <c r="BG26" s="31" t="s">
        <v>383</v>
      </c>
      <c r="BH26" s="32" t="str">
        <f>IF((IF($E$2=$B$19, OR(BG27=0,BG29=0),OR(BG27=0,BG28=0,BG29=0,BG30=0))),0,LOOKUP(BH31,'по m'!U182:U184,'по m'!B182:B184))</f>
        <v>30К13</v>
      </c>
      <c r="BI26" s="224"/>
    </row>
    <row r="27" spans="1:61" x14ac:dyDescent="0.25">
      <c r="A27" s="272"/>
      <c r="B27" t="s">
        <v>328</v>
      </c>
      <c r="C27" s="231">
        <f>2*(C25^4/6+(C22/2+C25/2)^2*2*C25^2-(((C25*2)^4/16*(PI()/8-8/PI()/9))+((C22/2+C25-4*C25/(3*PI()))^2*PI()*C25^2/2)))</f>
        <v>0</v>
      </c>
      <c r="E27" s="159"/>
      <c r="F27" s="160"/>
      <c r="G27" s="160"/>
      <c r="H27" s="160"/>
      <c r="I27" s="160"/>
      <c r="J27" s="160"/>
      <c r="K27" s="161" t="s">
        <v>405</v>
      </c>
      <c r="L27" s="162"/>
      <c r="P27" s="45" t="s">
        <v>327</v>
      </c>
      <c r="Q27" s="24">
        <f>IF(B8&lt;'по Jx'!L121,'по Jx'!B121,IF(B8&gt;'по Jx'!L126,0,LOOKUP(B8,'по Jx'!L121:L126,'по Jx'!B121:B126)))</f>
        <v>0</v>
      </c>
      <c r="R27" s="27" t="e">
        <f>VLOOKUP(S27,'по Jx'!A121:U126,21)</f>
        <v>#N/A</v>
      </c>
      <c r="S27" s="27" t="e">
        <f>IF(B8&lt;'по Jx'!L121,1,VLOOKUP(Q27,'по Jx'!B121:V126,21,FALSE)+1)</f>
        <v>#N/A</v>
      </c>
      <c r="T27" s="24">
        <f>IF(B8&lt;'по Jx'!L127,'по Jx'!B127,0)</f>
        <v>0</v>
      </c>
      <c r="U27" s="27">
        <f>IF(T27=0,0,1)</f>
        <v>0</v>
      </c>
      <c r="V27" s="27"/>
      <c r="W27" s="24" t="str">
        <f>IF(B8&lt;'по Jx'!L128,'по Jx'!B128,IF(B8&gt;'по Jx'!L133,0,LOOKUP(B8,'по Jx'!L128:L133,'по Jx'!B128:B133)))</f>
        <v>35К2</v>
      </c>
      <c r="X27" s="27">
        <f>VLOOKUP(Y27,'по Jx'!A128:U133,21)</f>
        <v>6</v>
      </c>
      <c r="Y27" s="27">
        <f>IF(B8&lt;'по Jx'!L128,1,VLOOKUP(W27,'по Jx'!B128:V133,21,FALSE)+1)</f>
        <v>6</v>
      </c>
      <c r="Z27" s="24" t="str">
        <f>IF(B8&lt;'по Jx'!L134,'по Jx'!B134,IF(B8&gt;'по Jx'!L139,0,LOOKUP(B8,'по Jx'!L134:L139,'по Jx'!B134:B139)))</f>
        <v>35К3</v>
      </c>
      <c r="AA27" s="27">
        <f>VLOOKUP(AB27,'по Jx'!A134:U139,21)</f>
        <v>6</v>
      </c>
      <c r="AB27" s="27">
        <f>IF(B8&lt;'по Jx'!L134,1,VLOOKUP(Z27,'по Jx'!B134:V139,21,FALSE)+1)</f>
        <v>6</v>
      </c>
      <c r="AC27" s="24" t="str">
        <f>IF(B8&lt;'по Jx'!L140,'по Jx'!B140,IF(B8&gt;'по Jx'!L145,0,LOOKUP(B8,'по Jx'!L140:L145,'по Jx'!B140:B145)))</f>
        <v>35К4</v>
      </c>
      <c r="AD27" s="27">
        <f>VLOOKUP(AE27,'по Jx'!A140:U145,21)</f>
        <v>6</v>
      </c>
      <c r="AE27" s="27">
        <f>IF(B8&lt;'по Jx'!L140,1,VLOOKUP(AC27,'по Jx'!B140:V145,21,FALSE)+1)</f>
        <v>6</v>
      </c>
      <c r="AF27" s="24" t="str">
        <f>IF(B8&lt;'по Jx'!L146,'по Jx'!B146,0)</f>
        <v>40К4,5</v>
      </c>
      <c r="AG27" s="27">
        <f>IF(AF27=0,0,1)</f>
        <v>1</v>
      </c>
      <c r="AH27" s="27"/>
      <c r="AI27" s="24" t="str">
        <f>IF(B8&lt;'по Jx'!L147,'по Jx'!B147,IF(B8&gt;'по Jx'!L152,0,LOOKUP(B8,'по Jx'!L147:L152,'по Jx'!B147:B152)))</f>
        <v>35К5</v>
      </c>
      <c r="AJ27" s="27">
        <f>VLOOKUP(AK27,'по Jx'!A147:U152,21)</f>
        <v>6</v>
      </c>
      <c r="AK27" s="27">
        <f>IF(B8&lt;'по Jx'!L147,1,VLOOKUP(AI27,'по Jx'!B147:V152,21,FALSE)+1)</f>
        <v>6</v>
      </c>
      <c r="AL27" s="24" t="str">
        <f>IF(B8&lt;'по Jx'!L153,'по Jx'!B153,IF(B8&gt;'по Jx'!L157,0,LOOKUP(B8,'по Jx'!L153:L157,'по Jx'!B153:B157)))</f>
        <v>30К6</v>
      </c>
      <c r="AM27" s="27">
        <f>VLOOKUP(AN27,'по Jx'!A153:U157,21)</f>
        <v>4</v>
      </c>
      <c r="AN27" s="27">
        <f>IF(B8&lt;'по Jx'!L153,1,VLOOKUP(AL27,'по Jx'!B153:V157,21,FALSE)+1)</f>
        <v>4</v>
      </c>
      <c r="AO27" s="24" t="str">
        <f>IF(B8&lt;'по Jx'!L158,'по Jx'!B158,IF(B8&gt;'по Jx'!L162,0,LOOKUP(B8,'по Jx'!L158:L162,'по Jx'!B158:B162)))</f>
        <v>30К7</v>
      </c>
      <c r="AP27" s="27">
        <f>VLOOKUP(AQ27,'по Jx'!A158:U162,21)</f>
        <v>4</v>
      </c>
      <c r="AQ27" s="27">
        <f>IF(B8&lt;'по Jx'!L158,1,VLOOKUP(AO27,'по Jx'!B158:V162,21,FALSE)+1)</f>
        <v>4</v>
      </c>
      <c r="AR27" s="24" t="str">
        <f>IF(B8&lt;'по Jx'!L163,'по Jx'!B163,IF(B8&gt;'по Jx'!L167,0,LOOKUP(B8,'по Jx'!L163:L167,'по Jx'!B163:B167)))</f>
        <v>30К8</v>
      </c>
      <c r="AS27" s="128">
        <f>VLOOKUP(AT27,'по Jx'!A163:U167,21)</f>
        <v>4</v>
      </c>
      <c r="AT27" s="128">
        <f>IF(B8&lt;'по Jx'!L163,1,VLOOKUP(AR27,'по Jx'!B163:V167,21,FALSE)+1)</f>
        <v>4</v>
      </c>
      <c r="AU27" s="24" t="str">
        <f>IF(B8&lt;'по Jx'!L168,'по Jx'!B168,IF(B8&gt;'по Jx'!L171,0,LOOKUP(B8,'по Jx'!L168:L171,'по Jx'!B168:B171)))</f>
        <v>30К9</v>
      </c>
      <c r="AV27" s="27">
        <f>VLOOKUP(AW27,'по Jx'!A168:U171,21)</f>
        <v>3</v>
      </c>
      <c r="AW27" s="27">
        <f>IF(B8&lt;'по Jx'!L168,1,VLOOKUP(AU27,'по Jx'!B168:V171,21,FALSE)+1)</f>
        <v>3</v>
      </c>
      <c r="AX27" s="24" t="str">
        <f>IF(B8&lt;'по Jx'!L172,'по Jx'!B172,IF(B8&gt;'по Jx'!L175,0,LOOKUP(B8,'по Jx'!L172:L175,'по Jx'!B172:B175)))</f>
        <v>30К10</v>
      </c>
      <c r="AY27" s="27">
        <f>VLOOKUP(AZ27,'по Jx'!A172:U175,21)</f>
        <v>3</v>
      </c>
      <c r="AZ27" s="27">
        <f>IF(B8&lt;'по Jx'!L172,1,VLOOKUP(AX27,'по Jx'!B172:V175,21,FALSE)+1)</f>
        <v>3</v>
      </c>
      <c r="BA27" s="24" t="str">
        <f>IF(B8&lt;'по Jx'!L176,'по Jx'!B176,IF(B8&gt;'по Jx'!L178,0,LOOKUP(B8,'по Jx'!L176:L178,'по Jx'!B176:B178)))</f>
        <v>30К11</v>
      </c>
      <c r="BB27" s="27">
        <f>VLOOKUP(BC27,'по Jx'!A176:U178,21)</f>
        <v>2</v>
      </c>
      <c r="BC27" s="27">
        <f>IF(B8&lt;'по Jx'!L176,1,VLOOKUP(BA27,'по Jx'!B176:V178,21,FALSE)+1)</f>
        <v>2</v>
      </c>
      <c r="BD27" s="24" t="str">
        <f>IF(B8&lt;'по Jx'!L179,'по Jx'!B179,IF(B8&gt;'по Jx'!L181,0,LOOKUP(B8,'по Jx'!L179:L181,'по Jx'!B179:B181)))</f>
        <v>30К12</v>
      </c>
      <c r="BE27" s="27">
        <f>VLOOKUP(BF27,'по Jx'!A179:U181,21)</f>
        <v>1</v>
      </c>
      <c r="BF27" s="27">
        <f>IF(B8&lt;'по Jx'!L179,1,VLOOKUP(BD27,'по Jx'!B179:V181,21,FALSE)+1)</f>
        <v>1</v>
      </c>
      <c r="BG27" s="24" t="str">
        <f>IF(B8&lt;'по Jx'!L182,'по Jx'!B182,IF(B8&gt;'по Jx'!L184,0,LOOKUP(B8,'по Jx'!L182:L184,'по Jx'!B182:B184)))</f>
        <v>30К13</v>
      </c>
      <c r="BH27" s="155">
        <f>VLOOKUP(BI27,'по Jx'!A182:U184,21)</f>
        <v>1</v>
      </c>
      <c r="BI27" s="208">
        <f>IF(B8&lt;'по Jx'!L182,1,VLOOKUP(BG27,'по Jx'!B182:V184,21,FALSE)+1)</f>
        <v>1</v>
      </c>
    </row>
    <row r="28" spans="1:61" x14ac:dyDescent="0.25">
      <c r="E28" s="279" t="s">
        <v>407</v>
      </c>
      <c r="F28" s="280"/>
      <c r="G28" s="280"/>
      <c r="H28" s="280"/>
      <c r="I28" s="280"/>
      <c r="J28" s="280"/>
      <c r="K28" s="175">
        <v>0</v>
      </c>
      <c r="L28" s="163"/>
      <c r="P28" s="45" t="s">
        <v>328</v>
      </c>
      <c r="Q28" s="24" t="str">
        <f>IF(B9&lt;'по Jy'!P121,'по Jy'!B121,IF(B9&gt;'по Jy'!P126,0,LOOKUP(B9,'по Jy'!P121:P126,'по Jy'!B121:B126)))</f>
        <v>20К1</v>
      </c>
      <c r="R28" s="24">
        <f>VLOOKUP(S28,'по Jy'!A121:U126,21)</f>
        <v>3</v>
      </c>
      <c r="S28" s="24">
        <f>IF(B9&lt;'по Jy'!P121,1,VLOOKUP(Q28,'по Jy'!B121:V126,21,FALSE)+1)</f>
        <v>3</v>
      </c>
      <c r="T28" s="24" t="str">
        <f>IF(B9&lt;'по Jy'!P127,'по Jy'!B127,0)</f>
        <v>35К1,5</v>
      </c>
      <c r="U28" s="27">
        <f>IF(T28=0,0,1)</f>
        <v>1</v>
      </c>
      <c r="V28" s="27"/>
      <c r="W28" s="24" t="str">
        <f>IF(B9&lt;'по Jy'!P128,'по Jy'!B128,IF(B9&gt;'по Jy'!P133,0,LOOKUP(B9,'по Jy'!P128:P133,'по Jy'!B128:B133)))</f>
        <v>20К2</v>
      </c>
      <c r="X28" s="24">
        <f>VLOOKUP(Y28,'по Jy'!A128:U133,21)</f>
        <v>3</v>
      </c>
      <c r="Y28" s="24">
        <f>IF(B9&lt;'по Jy'!P128,1,VLOOKUP(W28,'по Jy'!B128:V133,21,FALSE)+1)</f>
        <v>3</v>
      </c>
      <c r="Z28" s="24" t="str">
        <f>IF(B9&lt;'по Jy'!P134,'по Jy'!B134,IF(B9&gt;'по Jy'!P139,0,LOOKUP(B9,'по Jy'!P134:P139,'по Jy'!B134:B139)))</f>
        <v>20К3</v>
      </c>
      <c r="AA28" s="24">
        <f>VLOOKUP(AB28,'по Jy'!A134:U139,21)</f>
        <v>3</v>
      </c>
      <c r="AB28" s="24">
        <f>IF(B9&lt;'по Jy'!P134,1,VLOOKUP(Z28,'по Jy'!B134:V139,21,FALSE)+1)</f>
        <v>3</v>
      </c>
      <c r="AC28" s="24" t="str">
        <f>IF(B9&lt;'по Jy'!P140,'по Jy'!B140,IF(B9&gt;'по Jy'!P145,0,LOOKUP(B9,'по Jy'!P140:P145,'по Jy'!B140:B145)))</f>
        <v>20К4</v>
      </c>
      <c r="AD28" s="24">
        <f>VLOOKUP(AE28,'по Jy'!A140:U145,21)</f>
        <v>3</v>
      </c>
      <c r="AE28" s="24">
        <f>IF(B9&lt;'по Jy'!P140,1,VLOOKUP(AC28,'по Jy'!B140:V145,21,FALSE)+1)</f>
        <v>3</v>
      </c>
      <c r="AF28" s="24" t="str">
        <f>IF(B9&lt;'по Jy'!P146,'по Jy'!B146,0)</f>
        <v>40К4,5</v>
      </c>
      <c r="AG28" s="27">
        <f>IF(AF28=0,0,1)</f>
        <v>1</v>
      </c>
      <c r="AH28" s="27"/>
      <c r="AI28" s="24" t="str">
        <f>IF(B9&lt;'по Jy'!P147,'по Jy'!B147,IF(B9&gt;'по Jy'!P152,0,LOOKUP(B9,'по Jy'!P147:P152,'по Jy'!B147:B152)))</f>
        <v>20К5</v>
      </c>
      <c r="AJ28" s="24">
        <f>VLOOKUP(AK28,'по Jy'!A147:U152,21)</f>
        <v>3</v>
      </c>
      <c r="AK28" s="24">
        <f>IF(B9&lt;'по Jy'!P147,1,VLOOKUP(AI28,'по Jy'!B147:V152,21,FALSE)+1)</f>
        <v>3</v>
      </c>
      <c r="AL28" s="24" t="str">
        <f>IF(B9&lt;'по Jy'!P153,'по Jy'!B153,IF(B9&gt;'по Jy'!P157,0,LOOKUP(B9,'по Jy'!P153:P157,'по Jy'!B153:B157)))</f>
        <v>20К6</v>
      </c>
      <c r="AM28" s="24">
        <f>VLOOKUP(AN28,'по Jy'!A153:U157,21)</f>
        <v>1</v>
      </c>
      <c r="AN28" s="24">
        <f>IF(B9&lt;'по Jy'!P153,1,VLOOKUP(AL28,'по Jy'!B153:V157,21,FALSE)+1)</f>
        <v>1</v>
      </c>
      <c r="AO28" s="24" t="str">
        <f>IF(B9&lt;'по Jy'!P158,'по Jy'!B158,IF(B9&gt;'по Jy'!P162,0,LOOKUP(B9,'по Jy'!P158:P162,'по Jy'!B158:B162)))</f>
        <v>20К7</v>
      </c>
      <c r="AP28" s="24">
        <f>VLOOKUP(AQ28,'по Jy'!A158:U162,21)</f>
        <v>1</v>
      </c>
      <c r="AQ28" s="24">
        <f>IF(B9&lt;'по Jy'!P158,1,VLOOKUP(AO28,'по Jy'!B158:V162,21,FALSE)+1)</f>
        <v>1</v>
      </c>
      <c r="AR28" s="24" t="str">
        <f>IF(B9&lt;'по Jy'!P163,'по Jy'!B163,IF(B9&gt;'по Jy'!P167,0,LOOKUP(B9,'по Jy'!P163:P167,'по Jy'!B163:B167)))</f>
        <v>20К8</v>
      </c>
      <c r="AS28" s="30">
        <f>VLOOKUP(AT28,'по Jy'!A163:U167,21)</f>
        <v>1</v>
      </c>
      <c r="AT28" s="30">
        <f>IF(B9&lt;'по Jy'!P163,1,VLOOKUP(AR28,'по Jy'!B163:V167,21,FALSE)+1)</f>
        <v>1</v>
      </c>
      <c r="AU28" s="24" t="str">
        <f>IF(B9&lt;'по Jy'!P168,'по Jy'!B168,IF(B9&gt;'по Jy'!P171,0,LOOKUP(B9,'по Jy'!P168:P171,'по Jy'!B168:B171)))</f>
        <v>25К9</v>
      </c>
      <c r="AV28" s="24">
        <f>VLOOKUP(AW28,'по Jy'!A168:U171,21)</f>
        <v>1</v>
      </c>
      <c r="AW28" s="24">
        <f>IF(B9&lt;'по Jy'!P168,1,VLOOKUP(AU28,'по Jy'!B168:V171,21,FALSE)+1)</f>
        <v>1</v>
      </c>
      <c r="AX28" s="24" t="str">
        <f>IF(B9&lt;'по Jy'!P172,'по Jy'!B172,IF(B9&gt;'по Jy'!P175,0,LOOKUP(B9,'по Jy'!P172:P175,'по Jy'!B172:B175)))</f>
        <v>25К10</v>
      </c>
      <c r="AY28" s="24">
        <f>VLOOKUP(AZ28,'по Jy'!A172:U175,21)</f>
        <v>1</v>
      </c>
      <c r="AZ28" s="24">
        <f>IF(B9&lt;'по Jy'!P172,1,VLOOKUP(AX28,'по Jy'!B172:V175,21,FALSE)+1)</f>
        <v>1</v>
      </c>
      <c r="BA28" s="24" t="str">
        <f>IF(B9&lt;'по Jy'!P176,'по Jy'!B176,IF(B9&gt;'по Jy'!P178,0,LOOKUP(B9,'по Jy'!P176:P178,'по Jy'!B176:B178)))</f>
        <v>30К11</v>
      </c>
      <c r="BB28" s="24">
        <f>VLOOKUP(BC28,'по Jy'!A176:U178,21)</f>
        <v>1</v>
      </c>
      <c r="BC28" s="24">
        <f>IF(B9&lt;'по Jy'!P176,1,VLOOKUP(BA28,'по Jy'!B176:V178,21,FALSE)+1)</f>
        <v>1</v>
      </c>
      <c r="BD28" s="24" t="str">
        <f>IF(B9&lt;'по Jy'!P179,'по Jy'!B179,IF(B9&gt;'по Jy'!P181,0,LOOKUP(B9,'по Jy'!P179:P181,'по Jy'!B179:B181)))</f>
        <v>30К12</v>
      </c>
      <c r="BE28" s="24">
        <f>VLOOKUP(BF28,'по Jy'!A179:U181,21)</f>
        <v>1</v>
      </c>
      <c r="BF28" s="24">
        <f>IF(B9&lt;'по Jy'!P179,1,VLOOKUP(BD28,'по Jy'!B179:V181,21,FALSE)+1)</f>
        <v>1</v>
      </c>
      <c r="BG28" s="24" t="str">
        <f>IF(B9&lt;'по Jy'!P182,'по Jy'!B182,IF(B9&gt;'по Jy'!P184,0,LOOKUP(B9,'по Jy'!P182:P184,'по Jy'!B182:B184)))</f>
        <v>30К13</v>
      </c>
      <c r="BH28" s="156">
        <f>VLOOKUP(BI28,'по Jy'!A182:U184,21)</f>
        <v>1</v>
      </c>
      <c r="BI28" s="208">
        <f>IF(B9&lt;'по Jy'!P182,1,VLOOKUP(BG28,'по Jy'!B182:V184,21,FALSE)+1)</f>
        <v>1</v>
      </c>
    </row>
    <row r="29" spans="1:61" x14ac:dyDescent="0.25">
      <c r="P29" s="45" t="s">
        <v>329</v>
      </c>
      <c r="Q29" s="24" t="str">
        <f>IF(B10&lt;'по Wx'!M121,'по Wx'!B121,IF(B10&gt;'по Wx'!M126,0,LOOKUP(B10,'по Wx'!M121:M126,'по Wx'!B121:B126)))</f>
        <v>35К1</v>
      </c>
      <c r="R29" s="24">
        <f>VLOOKUP(S29,'по Wx'!A121:U126,21)</f>
        <v>6</v>
      </c>
      <c r="S29" s="24">
        <f>IF(B10&lt;'по Wx'!M121,1,VLOOKUP(Q29,'по Wx'!B121:V126,21,FALSE)+1)</f>
        <v>6</v>
      </c>
      <c r="T29" s="24">
        <f>IF(B10&lt;'по Wx'!M127,'по Wx'!B127,0)</f>
        <v>0</v>
      </c>
      <c r="U29" s="27">
        <f>IF(T29=0,0,1)</f>
        <v>0</v>
      </c>
      <c r="V29" s="27"/>
      <c r="W29" s="24" t="str">
        <f>IF(B10&lt;'по Wx'!M128,'по Wx'!B128,IF(B10&gt;'по Wx'!M133,0,LOOKUP(B10,'по Wx'!M128:M133,'по Wx'!B128:B133)))</f>
        <v>35К2</v>
      </c>
      <c r="X29" s="24">
        <f>VLOOKUP(Y29,'по Wx'!A128:U133,21)</f>
        <v>6</v>
      </c>
      <c r="Y29" s="24">
        <f>IF(B10&lt;'по Wx'!M128,1,VLOOKUP(W29,'по Wx'!B128:V133,21,FALSE)+1)</f>
        <v>6</v>
      </c>
      <c r="Z29" s="24" t="str">
        <f>IF(B10&lt;'по Wx'!M134,'по Wx'!B134,IF(B10&gt;'по Wx'!M139,0,LOOKUP(B10,'по Wx'!M134:M139,'по Wx'!B134:B139)))</f>
        <v>30К3</v>
      </c>
      <c r="AA29" s="24">
        <f>VLOOKUP(AB29,'по Wx'!A134:U139,21)</f>
        <v>5</v>
      </c>
      <c r="AB29" s="24">
        <f>IF(B10&lt;'по Wx'!M134,1,VLOOKUP(Z29,'по Wx'!B134:V139,21,FALSE)+1)</f>
        <v>5</v>
      </c>
      <c r="AC29" s="24" t="str">
        <f>IF(B10&lt;'по Wx'!M140,'по Wx'!B140,IF(B10&gt;'по Wx'!M145,0,LOOKUP(B10,'по Wx'!M140:M145,'по Wx'!B140:B145)))</f>
        <v>30К4</v>
      </c>
      <c r="AD29" s="24">
        <f>VLOOKUP(AE29,'по Wx'!A140:U145,21)</f>
        <v>5</v>
      </c>
      <c r="AE29" s="24">
        <f>IF(B10&lt;'по Wx'!M140,1,VLOOKUP(AC29,'по Wx'!B140:V145,21,FALSE)+1)</f>
        <v>5</v>
      </c>
      <c r="AF29" s="24" t="str">
        <f>IF(B10&lt;'по Wx'!M146,'по Wx'!B146,0)</f>
        <v>40К4,5</v>
      </c>
      <c r="AG29" s="27">
        <f>IF(AF29=0,0,1)</f>
        <v>1</v>
      </c>
      <c r="AH29" s="27"/>
      <c r="AI29" s="24" t="str">
        <f>IF(B10&lt;'по Wx'!M147,'по Wx'!B147,IF(B10&gt;'по Wx'!M152,0,LOOKUP(B10,'по Wx'!M147:M152,'по Wx'!B147:B152)))</f>
        <v>30К5</v>
      </c>
      <c r="AJ29" s="24">
        <f>VLOOKUP(AK29,'по Wx'!A147:U152,21)</f>
        <v>5</v>
      </c>
      <c r="AK29" s="24">
        <f>IF(B10&lt;'по Wx'!M147,1,VLOOKUP(AI29,'по Wx'!B147:V152,21,FALSE)+1)</f>
        <v>5</v>
      </c>
      <c r="AL29" s="24" t="str">
        <f>IF(B10&lt;'по Wx'!M153,'по Wx'!B153,IF(B10&gt;'по Wx'!M157,0,LOOKUP(B10,'по Wx'!M153:M157,'по Wx'!B153:B157)))</f>
        <v>30К6</v>
      </c>
      <c r="AM29" s="24">
        <f>VLOOKUP(AN29,'по Wx'!A153:U157,21)</f>
        <v>4</v>
      </c>
      <c r="AN29" s="24">
        <f>IF(B10&lt;'по Wx'!M153,1,VLOOKUP(AL29,'по Wx'!B153:V157,21,FALSE)+1)</f>
        <v>4</v>
      </c>
      <c r="AO29" s="24" t="str">
        <f>IF(B10&lt;'по Wx'!M158,'по Wx'!B158,IF(B10&gt;'по Wx'!M162,0,LOOKUP(B10,'по Wx'!M158:M162,'по Wx'!B158:B162)))</f>
        <v>30К7</v>
      </c>
      <c r="AP29" s="24">
        <f>VLOOKUP(AQ29,'по Wx'!A158:U162,21)</f>
        <v>4</v>
      </c>
      <c r="AQ29" s="24">
        <f>IF(B10&lt;'по Wx'!M158,1,VLOOKUP(AO29,'по Wx'!B158:V162,21,FALSE)+1)</f>
        <v>4</v>
      </c>
      <c r="AR29" s="24" t="str">
        <f>IF(B10&lt;'по Wx'!M163,'по Wx'!B163,IF(B10&gt;'по Wx'!M167,0,LOOKUP(B10,'по Wx'!M163:M167,'по Wx'!B163:B167)))</f>
        <v>25К8</v>
      </c>
      <c r="AS29" s="30">
        <f>VLOOKUP(AT29,'по Wx'!A163:U167,21)</f>
        <v>3</v>
      </c>
      <c r="AT29" s="30">
        <f>IF(B10&lt;'по Wx'!M163,1,VLOOKUP(AR29,'по Wx'!B163:V167,21,FALSE)+1)</f>
        <v>3</v>
      </c>
      <c r="AU29" s="24" t="str">
        <f>IF(B10&lt;'по Wx'!M168,'по Wx'!B168,IF(B10&gt;'по Wx'!M171,0,LOOKUP(B10,'по Wx'!M168:M171,'по Wx'!B168:B171)))</f>
        <v>25К9</v>
      </c>
      <c r="AV29" s="24">
        <f>VLOOKUP(AW29,'по Wx'!A168:U171,21)</f>
        <v>2</v>
      </c>
      <c r="AW29" s="24">
        <f>IF(B10&lt;'по Wx'!M168,1,VLOOKUP(AU29,'по Wx'!B168:V171,21,FALSE)+1)</f>
        <v>2</v>
      </c>
      <c r="AX29" s="24" t="str">
        <f>IF(B10&lt;'по Wx'!M172,'по Wx'!B172,IF(B10&gt;'по Wx'!M175,0,LOOKUP(B10,'по Wx'!M172:M175,'по Wx'!B172:B175)))</f>
        <v>25К10</v>
      </c>
      <c r="AY29" s="24">
        <f>VLOOKUP(AZ29,'по Wx'!A172:U175,21)</f>
        <v>1</v>
      </c>
      <c r="AZ29" s="24">
        <f>IF(B10&lt;'по Wx'!M172,1,VLOOKUP(AX29,'по Wx'!B172:V175,21,FALSE)+1)</f>
        <v>1</v>
      </c>
      <c r="BA29" s="24" t="str">
        <f>IF(B10&lt;'по Wx'!M176,'по Wx'!B176,IF(B10&gt;'по Wx'!M178,0,LOOKUP(B10,'по Wx'!M176:M178,'по Wx'!B176:B178)))</f>
        <v>30К11</v>
      </c>
      <c r="BB29" s="24">
        <f>VLOOKUP(BC29,'по Wx'!A176:U178,21)</f>
        <v>1</v>
      </c>
      <c r="BC29" s="24">
        <f>IF(B10&lt;'по Wx'!M176,1,VLOOKUP(BA29,'по Wx'!B176:V178,21,FALSE)+1)</f>
        <v>1</v>
      </c>
      <c r="BD29" s="24" t="str">
        <f>IF(B10&lt;'по Wx'!M179,'по Wx'!B179,IF(B10&gt;'по Wx'!M181,0,LOOKUP(B10,'по Wx'!M179:M181,'по Wx'!B179:B181)))</f>
        <v>30К12</v>
      </c>
      <c r="BE29" s="24">
        <f>VLOOKUP(BF29,'по Wx'!A179:U181,21)</f>
        <v>1</v>
      </c>
      <c r="BF29" s="24">
        <f>IF(B10&lt;'по Wx'!M179,1,VLOOKUP(BD29,'по Wx'!B179:V181,21,FALSE)+1)</f>
        <v>1</v>
      </c>
      <c r="BG29" s="24" t="str">
        <f>IF(B10&lt;'по Wx'!M182,'по Wx'!B182,IF(B10&gt;'по Wx'!M184,0,LOOKUP(B10,'по Wx'!M182:M184,'по Wx'!B182:B184)))</f>
        <v>30К13</v>
      </c>
      <c r="BH29" s="156">
        <f>VLOOKUP(BI29,'по Wx'!A182:U184,21)</f>
        <v>1</v>
      </c>
      <c r="BI29" s="208">
        <f>IF(B10&lt;'по Wx'!M182,1,VLOOKUP(BG29,'по Wx'!B182:V184,21,FALSE)+1)</f>
        <v>1</v>
      </c>
    </row>
    <row r="30" spans="1:61" x14ac:dyDescent="0.25">
      <c r="P30" s="45" t="s">
        <v>330</v>
      </c>
      <c r="Q30" s="24" t="str">
        <f>IF(B11&lt;'по Wy'!Q121,'по Wy'!B121,IF(B11&gt;'по Wy'!Q126,0,LOOKUP(B11,'по Wy'!Q121:Q126,'по Wy'!B121:B126)))</f>
        <v>25К1</v>
      </c>
      <c r="R30" s="24">
        <f>VLOOKUP(S30,'по Wy'!A121:U126,21)</f>
        <v>4</v>
      </c>
      <c r="S30" s="24">
        <f>IF(B11&lt;'по Wy'!Q121,1,VLOOKUP(Q30,'по Wy'!B121:V126,21,FALSE)+1)</f>
        <v>4</v>
      </c>
      <c r="T30" s="24" t="str">
        <f>IF(B11&lt;'по Wy'!Q127,'по Wy'!B127,0)</f>
        <v>35К1,5</v>
      </c>
      <c r="U30" s="27">
        <f>IF(T30=0,0,1)</f>
        <v>1</v>
      </c>
      <c r="V30" s="27"/>
      <c r="W30" s="24" t="str">
        <f>IF(B11&lt;'по Wy'!Q128,'по Wy'!B128,IF(B11&gt;'по Wy'!Q133,0,LOOKUP(B11,'по Wy'!Q128:Q133,'по Wy'!B128:B133)))</f>
        <v>20К2</v>
      </c>
      <c r="X30" s="24">
        <f>VLOOKUP(Y30,'по Wy'!A128:U133,21)</f>
        <v>3</v>
      </c>
      <c r="Y30" s="24">
        <f>IF(B11&lt;'по Wy'!Q128,1,VLOOKUP(W30,'по Wy'!B128:V133,21,FALSE)+1)</f>
        <v>3</v>
      </c>
      <c r="Z30" s="24" t="str">
        <f>IF(B11&lt;'по Wy'!Q134,'по Wy'!B134,IF(B11&gt;'по Wy'!Q139,0,LOOKUP(B11,'по Wy'!Q134:Q139,'по Wy'!B134:B139)))</f>
        <v>20К3</v>
      </c>
      <c r="AA30" s="24">
        <f>VLOOKUP(AB30,'по Wy'!A134:U139,21)</f>
        <v>3</v>
      </c>
      <c r="AB30" s="24">
        <f>IF(B11&lt;'по Wy'!Q134,1,VLOOKUP(Z30,'по Wy'!B134:V139,21,FALSE)+1)</f>
        <v>3</v>
      </c>
      <c r="AC30" s="24" t="str">
        <f>IF(B11&lt;'по Wy'!Q140,'по Wy'!B140,IF(B11&gt;'по Wy'!Q145,0,LOOKUP(B11,'по Wy'!Q140:Q145,'по Wy'!B140:B145)))</f>
        <v>20К4</v>
      </c>
      <c r="AD30" s="24">
        <f>VLOOKUP(AE30,'по Wy'!A140:U145,21)</f>
        <v>3</v>
      </c>
      <c r="AE30" s="24">
        <f>IF(B11&lt;'по Wy'!Q140,1,VLOOKUP(AC30,'по Wy'!B140:V145,21,FALSE)+1)</f>
        <v>3</v>
      </c>
      <c r="AF30" s="24" t="str">
        <f>IF(B11&lt;'по Wy'!Q146,'по Wy'!B146,0)</f>
        <v>40К4,5</v>
      </c>
      <c r="AG30" s="27">
        <f>IF(AF30=0,0,1)</f>
        <v>1</v>
      </c>
      <c r="AH30" s="27"/>
      <c r="AI30" s="24" t="str">
        <f>IF(B11&lt;'по Wy'!Q147,'по Wy'!B147,IF(B11&gt;'по Wy'!Q152,0,LOOKUP(B11,'по Wy'!Q147:Q152,'по Wy'!B147:B152)))</f>
        <v>20К5</v>
      </c>
      <c r="AJ30" s="24">
        <f>VLOOKUP(AK30,'по Wy'!A147:U152,21)</f>
        <v>3</v>
      </c>
      <c r="AK30" s="24">
        <f>IF(B11&lt;'по Wy'!Q147,1,VLOOKUP(AI30,'по Wy'!B147:V152,21,FALSE)+1)</f>
        <v>3</v>
      </c>
      <c r="AL30" s="24" t="str">
        <f>IF(B11&lt;'по Wy'!Q153,'по Wy'!B153,IF(B11&gt;'по Wy'!Q157,0,LOOKUP(B11,'по Wy'!Q153:Q157,'по Wy'!B153:B157)))</f>
        <v>20К6</v>
      </c>
      <c r="AM30" s="24">
        <f>VLOOKUP(AN30,'по Wy'!A153:U157,21)</f>
        <v>1</v>
      </c>
      <c r="AN30" s="24">
        <f>IF(B11&lt;'по Wy'!Q153,1,VLOOKUP(AL30,'по Wy'!B153:V157,21,FALSE)+1)</f>
        <v>1</v>
      </c>
      <c r="AO30" s="24" t="str">
        <f>IF(B11&lt;'по Wy'!Q158,'по Wy'!B158,IF(B11&gt;'по Wy'!Q162,0,LOOKUP(B11,'по Wy'!Q158:Q162,'по Wy'!B158:B162)))</f>
        <v>20К7</v>
      </c>
      <c r="AP30" s="24">
        <f>VLOOKUP(AQ30,'по Wy'!A158:U162,21)</f>
        <v>1</v>
      </c>
      <c r="AQ30" s="24">
        <f>IF(B11&lt;'по Wy'!Q158,1,VLOOKUP(AO30,'по Wy'!B158:V162,21,FALSE)+1)</f>
        <v>1</v>
      </c>
      <c r="AR30" s="24" t="str">
        <f>IF(B11&lt;'по Wy'!Q163,'по Wy'!B163,IF(B11&gt;'по Wy'!Q167,0,LOOKUP(B11,'по Wy'!Q163:Q167,'по Wy'!B163:B167)))</f>
        <v>20К8</v>
      </c>
      <c r="AS30" s="30">
        <f>VLOOKUP(AT30,'по Wy'!A163:U167,21)</f>
        <v>1</v>
      </c>
      <c r="AT30" s="30">
        <f>IF(B11&lt;'по Wy'!Q163,1,VLOOKUP(AR30,'по Wy'!B163:V167,21,FALSE)+1)</f>
        <v>1</v>
      </c>
      <c r="AU30" s="24" t="str">
        <f>IF(B11&lt;'по Wy'!Q168,'по Wy'!B168,IF(B11&gt;'по Wy'!Q171,0,LOOKUP(B11,'по Wy'!Q168:Q171,'по Wy'!B168:B171)))</f>
        <v>25К9</v>
      </c>
      <c r="AV30" s="24">
        <f>VLOOKUP(AW30,'по Wy'!A168:U171,21)</f>
        <v>1</v>
      </c>
      <c r="AW30" s="24">
        <f>IF(B11&lt;'по Wy'!Q168,1,VLOOKUP(AU30,'по Wy'!B168:V171,21,FALSE)+1)</f>
        <v>1</v>
      </c>
      <c r="AX30" s="24" t="str">
        <f>IF(B11&lt;'по Wy'!Q172,'по Wy'!B172,IF(B11&gt;'по Wy'!Q175,0,LOOKUP(B11,'по Wy'!Q172:Q175,'по Wy'!B172:B175)))</f>
        <v>25К10</v>
      </c>
      <c r="AY30" s="24">
        <f>VLOOKUP(AZ30,'по Wy'!A172:U175,21)</f>
        <v>1</v>
      </c>
      <c r="AZ30" s="24">
        <f>IF(B11&lt;'по Wy'!Q172,1,VLOOKUP(AX30,'по Wy'!B172:V175,21,FALSE)+1)</f>
        <v>1</v>
      </c>
      <c r="BA30" s="24" t="str">
        <f>IF(B11&lt;'по Wy'!Q176,'по Wy'!B176,IF(B11&gt;'по Wy'!Q178,0,LOOKUP(B11,'по Wy'!Q176:Q178,'по Wy'!B176:B178)))</f>
        <v>30К11</v>
      </c>
      <c r="BB30" s="24">
        <f>VLOOKUP(BC30,'по Wy'!A176:U178,21)</f>
        <v>1</v>
      </c>
      <c r="BC30" s="24">
        <f>IF(B11&lt;'по Wy'!Q176,1,VLOOKUP(BA30,'по Wy'!B176:V178,21,FALSE)+1)</f>
        <v>1</v>
      </c>
      <c r="BD30" s="24" t="str">
        <f>IF(B11&lt;'по Wy'!Q179,'по Wy'!B179,IF(B11&gt;'по Wy'!Q181,0,LOOKUP(B11,'по Wy'!Q179:Q181,'по Wy'!B179:B181)))</f>
        <v>30К12</v>
      </c>
      <c r="BE30" s="24">
        <f>VLOOKUP(BF30,'по Wy'!A179:U181,21)</f>
        <v>1</v>
      </c>
      <c r="BF30" s="24">
        <f>IF(B11&lt;'по Wy'!Q179,1,VLOOKUP(BD30,'по Wy'!B179:V181,21,FALSE)+1)</f>
        <v>1</v>
      </c>
      <c r="BG30" s="24" t="str">
        <f>IF(B11&lt;'по Wy'!Q182,'по Wy'!B182,IF(B11&gt;'по Wy'!Q184,0,LOOKUP(B11,'по Wy'!Q182:Q184,'по Wy'!B182:B184)))</f>
        <v>30К13</v>
      </c>
      <c r="BH30" s="156">
        <f>VLOOKUP(BI30,'по Wy'!A182:U184,21)</f>
        <v>1</v>
      </c>
      <c r="BI30" s="208">
        <f>IF(B11&lt;'по Wy'!Q182,1,VLOOKUP(BG30,'по Wy'!B182:V184,21,FALSE)+1)</f>
        <v>1</v>
      </c>
    </row>
    <row r="31" spans="1:61" ht="15.75" thickBot="1" x14ac:dyDescent="0.3">
      <c r="P31" s="47"/>
      <c r="Q31" s="43"/>
      <c r="R31" s="43" t="e">
        <f>IF($E$2=$B$19,MAX(R27,R29),MAX(R27:R30))</f>
        <v>#N/A</v>
      </c>
      <c r="S31" s="43" t="e">
        <f t="shared" ref="S31:BH31" si="4">IF($E$2=$B$19,MAX(S27,S29),MAX(S27:S30))</f>
        <v>#N/A</v>
      </c>
      <c r="T31" s="43">
        <f t="shared" si="4"/>
        <v>0</v>
      </c>
      <c r="U31" s="43">
        <f t="shared" si="4"/>
        <v>0</v>
      </c>
      <c r="V31" s="43">
        <f t="shared" si="4"/>
        <v>0</v>
      </c>
      <c r="W31" s="43">
        <f t="shared" si="4"/>
        <v>0</v>
      </c>
      <c r="X31" s="43">
        <f t="shared" si="4"/>
        <v>6</v>
      </c>
      <c r="Y31" s="43">
        <f t="shared" si="4"/>
        <v>6</v>
      </c>
      <c r="Z31" s="43">
        <f t="shared" si="4"/>
        <v>0</v>
      </c>
      <c r="AA31" s="43">
        <f t="shared" si="4"/>
        <v>6</v>
      </c>
      <c r="AB31" s="43">
        <f t="shared" si="4"/>
        <v>6</v>
      </c>
      <c r="AC31" s="43">
        <f t="shared" si="4"/>
        <v>0</v>
      </c>
      <c r="AD31" s="43">
        <f t="shared" si="4"/>
        <v>6</v>
      </c>
      <c r="AE31" s="43">
        <f t="shared" si="4"/>
        <v>6</v>
      </c>
      <c r="AF31" s="43">
        <f t="shared" si="4"/>
        <v>0</v>
      </c>
      <c r="AG31" s="43">
        <f t="shared" si="4"/>
        <v>1</v>
      </c>
      <c r="AH31" s="43">
        <f t="shared" si="4"/>
        <v>0</v>
      </c>
      <c r="AI31" s="43">
        <f t="shared" si="4"/>
        <v>0</v>
      </c>
      <c r="AJ31" s="43">
        <f t="shared" si="4"/>
        <v>6</v>
      </c>
      <c r="AK31" s="43">
        <f t="shared" si="4"/>
        <v>6</v>
      </c>
      <c r="AL31" s="43">
        <f t="shared" si="4"/>
        <v>0</v>
      </c>
      <c r="AM31" s="43">
        <f t="shared" si="4"/>
        <v>4</v>
      </c>
      <c r="AN31" s="43">
        <f t="shared" si="4"/>
        <v>4</v>
      </c>
      <c r="AO31" s="43">
        <f t="shared" si="4"/>
        <v>0</v>
      </c>
      <c r="AP31" s="43">
        <f t="shared" si="4"/>
        <v>4</v>
      </c>
      <c r="AQ31" s="43">
        <f t="shared" si="4"/>
        <v>4</v>
      </c>
      <c r="AR31" s="43">
        <f t="shared" si="4"/>
        <v>0</v>
      </c>
      <c r="AS31" s="43">
        <f t="shared" si="4"/>
        <v>4</v>
      </c>
      <c r="AT31" s="43">
        <f t="shared" si="4"/>
        <v>4</v>
      </c>
      <c r="AU31" s="43">
        <f t="shared" si="4"/>
        <v>0</v>
      </c>
      <c r="AV31" s="43">
        <f t="shared" si="4"/>
        <v>3</v>
      </c>
      <c r="AW31" s="43">
        <f t="shared" si="4"/>
        <v>3</v>
      </c>
      <c r="AX31" s="43">
        <f t="shared" si="4"/>
        <v>0</v>
      </c>
      <c r="AY31" s="43">
        <f t="shared" si="4"/>
        <v>3</v>
      </c>
      <c r="AZ31" s="43">
        <f t="shared" si="4"/>
        <v>3</v>
      </c>
      <c r="BA31" s="43">
        <f t="shared" si="4"/>
        <v>0</v>
      </c>
      <c r="BB31" s="43">
        <f t="shared" si="4"/>
        <v>2</v>
      </c>
      <c r="BC31" s="43">
        <f t="shared" si="4"/>
        <v>2</v>
      </c>
      <c r="BD31" s="43">
        <f t="shared" si="4"/>
        <v>0</v>
      </c>
      <c r="BE31" s="43">
        <f t="shared" si="4"/>
        <v>1</v>
      </c>
      <c r="BF31" s="43">
        <f t="shared" si="4"/>
        <v>1</v>
      </c>
      <c r="BG31" s="43">
        <f t="shared" si="4"/>
        <v>0</v>
      </c>
      <c r="BH31" s="100">
        <f t="shared" si="4"/>
        <v>1</v>
      </c>
      <c r="BI31" s="208"/>
    </row>
    <row r="32" spans="1:61" x14ac:dyDescent="0.25">
      <c r="P32" s="276" t="s">
        <v>375</v>
      </c>
      <c r="Q32" s="277"/>
      <c r="R32" s="277"/>
      <c r="S32" s="277"/>
      <c r="T32" s="277"/>
      <c r="U32" s="277"/>
      <c r="V32" s="277"/>
      <c r="W32" s="277"/>
      <c r="X32" s="278"/>
      <c r="Y32" s="211"/>
      <c r="Z32" s="117"/>
      <c r="AA32" s="117"/>
      <c r="AB32" s="117"/>
    </row>
    <row r="33" spans="16:50" ht="15.75" thickBot="1" x14ac:dyDescent="0.3">
      <c r="P33" s="111" t="s">
        <v>331</v>
      </c>
      <c r="Q33" s="112"/>
      <c r="R33" s="120">
        <f>IF(R34=0,9999,VLOOKUP(R34,'по m'!B211:U217,9,FALSE))</f>
        <v>9999</v>
      </c>
      <c r="S33" s="120"/>
      <c r="T33" s="112"/>
      <c r="U33" s="120">
        <f>IF(U34=0,9999,VLOOKUP(U34,'по m'!B218:U222,9,FALSE))</f>
        <v>9999</v>
      </c>
      <c r="V33" s="120"/>
      <c r="W33" s="112"/>
      <c r="X33" s="121">
        <f>IF(X34=0,9999,VLOOKUP(X34,'по m'!B223:U224,9,FALSE))</f>
        <v>250.69</v>
      </c>
      <c r="Y33" s="209"/>
      <c r="Z33" s="118"/>
      <c r="AA33" s="118"/>
      <c r="AB33" s="118"/>
    </row>
    <row r="34" spans="16:50" ht="15.75" thickBot="1" x14ac:dyDescent="0.3">
      <c r="P34" s="113"/>
      <c r="Q34" s="116" t="s">
        <v>376</v>
      </c>
      <c r="R34" s="32">
        <f>IF((IF($E$2=$B$19, OR(Q35=0,Q37=0),OR(Q35=0,Q36=0,Q37=0,Q38=0))),0,LOOKUP(R39,'по m'!U211:U217,'по m'!B211:B217))</f>
        <v>0</v>
      </c>
      <c r="S34" s="110"/>
      <c r="T34" s="119" t="s">
        <v>377</v>
      </c>
      <c r="U34" s="32">
        <f>IF((IF($E$2=$B$19, OR(T35=0,T37=0),OR(T35=0,T36=0,T37=0,T38=0))),0,LOOKUP(U39,'по m'!U218:U222,'по m'!B218:B222))</f>
        <v>0</v>
      </c>
      <c r="V34" s="110"/>
      <c r="W34" s="119" t="s">
        <v>378</v>
      </c>
      <c r="X34" s="32" t="str">
        <f>IF((IF($E$2=$B$19, OR(W35=0,W37=0),OR(W35=0,W36=0,W37=0,W38=0))),0,LOOKUP(X39,'по m'!U223:U224,'по m'!B223:B224))</f>
        <v>40С3</v>
      </c>
      <c r="Y34" s="223"/>
      <c r="Z34" s="118"/>
      <c r="AA34" s="118"/>
      <c r="AB34" s="118"/>
    </row>
    <row r="35" spans="16:50" x14ac:dyDescent="0.25">
      <c r="P35" s="114" t="s">
        <v>327</v>
      </c>
      <c r="Q35" s="112">
        <f>IF(B8&lt;'по Jx'!L211,'по Jx'!B211,IF(B8&gt;'по Jx'!L217,0,LOOKUP(B8,'по Jx'!L211:L217,'по Jx'!B211:B217)))</f>
        <v>0</v>
      </c>
      <c r="R35" s="110" t="e">
        <f>VLOOKUP(S35,'по Jx'!A211:U217,21)</f>
        <v>#N/A</v>
      </c>
      <c r="S35" s="110" t="e">
        <f>IF(B8&lt;'по Jx'!L211,1,VLOOKUP(Q35,'по Jx'!B211:V217,21,FALSE)+1)</f>
        <v>#N/A</v>
      </c>
      <c r="T35" s="112">
        <f>IF(B8&lt;'по Jx'!L218,'по Jx'!B218,IF(B8&gt;'по Jx'!L222,0,LOOKUP(B8,'по Jx'!L218:L222,'по Jx'!B218:B222)))</f>
        <v>0</v>
      </c>
      <c r="U35" s="110" t="e">
        <f>VLOOKUP(V35,'по Jx'!A218:U222,21)</f>
        <v>#N/A</v>
      </c>
      <c r="V35" s="110" t="e">
        <f>IF(B8&lt;'по Jx'!L218,1,VLOOKUP(T35,'по Jx'!B218:V222,21,FALSE)+1)</f>
        <v>#N/A</v>
      </c>
      <c r="W35" s="112" t="str">
        <f>IF(B8&lt;'по Jx'!L223,'по Jx'!B223,IF(B8&gt;'по Jx'!L224,0,LOOKUP(B8,'по Jx'!L223:L224,'по Jx'!B223:B224)))</f>
        <v>35С3</v>
      </c>
      <c r="X35" s="122">
        <f>VLOOKUP(Y35,'по Jx'!A223:U224,21)</f>
        <v>2</v>
      </c>
      <c r="Y35" s="209">
        <f>IF(B8&lt;'по Jx'!L223,1,VLOOKUP(W35,'по Jx'!B223:V224,21,FALSE)+1)</f>
        <v>2</v>
      </c>
      <c r="Z35" s="118"/>
      <c r="AA35" s="118"/>
      <c r="AB35" s="118"/>
    </row>
    <row r="36" spans="16:50" x14ac:dyDescent="0.25">
      <c r="P36" s="114" t="s">
        <v>328</v>
      </c>
      <c r="Q36" s="112" t="str">
        <f>IF(B9&lt;'по Jy'!P211,'по Jy'!B211,IF(B9&gt;'по Jy'!P217,0,LOOKUP(B9,'по Jy'!P211:P217,'по Jy'!B211:B217)))</f>
        <v>20С1</v>
      </c>
      <c r="R36" s="112">
        <f>VLOOKUP(S36,'по Jy'!A211:U217,21)</f>
        <v>3</v>
      </c>
      <c r="S36" s="112">
        <f>IF(B9&lt;'по Jy'!P211,1,VLOOKUP(Q36,'по Jy'!B211:V217,21,FALSE)+1)</f>
        <v>3</v>
      </c>
      <c r="T36" s="112" t="str">
        <f>IF(B9&lt;'по Jy'!P218,'по Jy'!B218,IF(B9&gt;'по Jy'!P222,0,LOOKUP(B9,'по Jy'!P218:P222,'по Jy'!B218:B222)))</f>
        <v>25С2</v>
      </c>
      <c r="U36" s="112">
        <f>VLOOKUP(V36,'по Jy'!A218:U222,21)</f>
        <v>1</v>
      </c>
      <c r="V36" s="112">
        <f>IF(B9&lt;'по Jy'!P218,1,VLOOKUP(T36,'по Jy'!B218:V222,21,FALSE)+1)</f>
        <v>1</v>
      </c>
      <c r="W36" s="112" t="str">
        <f>IF(B9&lt;'по Jy'!P223,'по Jy'!B223,IF(B9&gt;'по Jy'!P224,0,LOOKUP(B9,'по Jy'!P223:P224,'по Jy'!B223:B224)))</f>
        <v>35С3</v>
      </c>
      <c r="X36" s="115">
        <f>VLOOKUP(Y36,'по Jy'!A223:U224,21)</f>
        <v>1</v>
      </c>
      <c r="Y36" s="209">
        <f>IF(B9&lt;'по Jy'!P223,1,VLOOKUP(W36,'по Jy'!B223:V224,21,FALSE)+1)</f>
        <v>1</v>
      </c>
      <c r="Z36" s="118"/>
      <c r="AA36" s="118"/>
      <c r="AB36" s="118"/>
    </row>
    <row r="37" spans="16:50" x14ac:dyDescent="0.25">
      <c r="P37" s="114" t="s">
        <v>329</v>
      </c>
      <c r="Q37" s="112" t="str">
        <f>IF(B10&lt;'по Wx'!M211,'по Wx'!B211,IF(B10&gt;'по Wx'!M217,0,LOOKUP(B10,'по Wx'!M211:M217,'по Wx'!B211:B217)))</f>
        <v>35С1</v>
      </c>
      <c r="R37" s="112">
        <f>VLOOKUP(S37,'по Wx'!A211:U217,21)</f>
        <v>7</v>
      </c>
      <c r="S37" s="112">
        <f>IF(B10&lt;'по Wx'!M211,1,VLOOKUP(Q37,'по Wx'!B211:V217,21,FALSE)+1)</f>
        <v>6</v>
      </c>
      <c r="T37" s="112" t="str">
        <f>IF(B10&lt;'по Wx'!M218,'по Wx'!B218,IF(B10&gt;'по Wx'!M222,0,LOOKUP(B10,'по Wx'!M218:M222,'по Wx'!B218:B222)))</f>
        <v>35С2</v>
      </c>
      <c r="U37" s="112">
        <f>VLOOKUP(V37,'по Wx'!A218:U222,21)</f>
        <v>4</v>
      </c>
      <c r="V37" s="112">
        <f>IF(B10&lt;'по Wx'!M218,1,VLOOKUP(T37,'по Wx'!B218:V222,21,FALSE)+1)</f>
        <v>4</v>
      </c>
      <c r="W37" s="112" t="str">
        <f>IF(B10&lt;'по Wx'!M223,'по Wx'!B223,IF(B10&gt;'по Wx'!M224,0,LOOKUP(B10,'по Wx'!M223:M224,'по Wx'!B223:B224)))</f>
        <v>35С3</v>
      </c>
      <c r="X37" s="115">
        <f>VLOOKUP(Y37,'по Wx'!A223:U224,21)</f>
        <v>1</v>
      </c>
      <c r="Y37" s="209">
        <f>IF(B10&lt;'по Wx'!M223,1,VLOOKUP(W37,'по Wx'!B223:V224,21,FALSE)+1)</f>
        <v>1</v>
      </c>
      <c r="Z37" s="118"/>
      <c r="AA37" s="118"/>
      <c r="AB37" s="118"/>
    </row>
    <row r="38" spans="16:50" x14ac:dyDescent="0.25">
      <c r="P38" s="114" t="s">
        <v>330</v>
      </c>
      <c r="Q38" s="112" t="str">
        <f>IF(B11&lt;'по Wy'!Q211,'по Wy'!B211,IF(B11&gt;'по Wy'!Q217,0,LOOKUP(B11,'по Wy'!Q211:Q217,'по Wy'!B211:B217)))</f>
        <v>25С1</v>
      </c>
      <c r="R38" s="112">
        <f>VLOOKUP(S38,'по Wy'!A211:U217,21)</f>
        <v>4</v>
      </c>
      <c r="S38" s="112">
        <f>IF(B11&lt;'по Wy'!Q211,1,VLOOKUP(Q38,'по Wy'!B211:V217,21,FALSE)+1)</f>
        <v>4</v>
      </c>
      <c r="T38" s="112" t="str">
        <f>IF(B11&lt;'по Wy'!Q218,'по Wy'!B218,IF(B11&gt;'по Wy'!Q222,0,LOOKUP(B11,'по Wy'!Q218:Q222,'по Wy'!B218:B222)))</f>
        <v>25С2</v>
      </c>
      <c r="U38" s="112">
        <f>VLOOKUP(V38,'по Wy'!A218:U222,21)</f>
        <v>1</v>
      </c>
      <c r="V38" s="112">
        <f>IF(B11&lt;'по Wy'!Q218,1,VLOOKUP(T38,'по Wy'!B218:V222,21,FALSE)+1)</f>
        <v>1</v>
      </c>
      <c r="W38" s="112" t="str">
        <f>IF(B11&lt;'по Wy'!Q223,'по Wy'!B223,IF(B11&gt;'по Wy'!Q224,0,LOOKUP(B11,'по Wy'!Q223:Q224,'по Wy'!B223:B224)))</f>
        <v>35С3</v>
      </c>
      <c r="X38" s="115">
        <f>VLOOKUP(Y38,'по Wy'!A223:U224,21)</f>
        <v>1</v>
      </c>
      <c r="Y38" s="209">
        <f>IF(B11&lt;'по Wy'!Q223,1,VLOOKUP(W38,'по Wy'!B223:V224,21,FALSE)+1)</f>
        <v>1</v>
      </c>
      <c r="Z38" s="118"/>
      <c r="AA38" s="118"/>
      <c r="AB38" s="118"/>
    </row>
    <row r="39" spans="16:50" ht="15.75" thickBot="1" x14ac:dyDescent="0.3">
      <c r="P39" s="168"/>
      <c r="Q39" s="169"/>
      <c r="R39" s="169" t="e">
        <f>IF($E$2=$B$19,MAX(R35,R37),MAX(R35:R38))</f>
        <v>#N/A</v>
      </c>
      <c r="S39" s="169" t="e">
        <f t="shared" ref="S39:X39" si="5">IF($E$2=$B$19,MAX(S35,S37),MAX(S35:S38))</f>
        <v>#N/A</v>
      </c>
      <c r="T39" s="169">
        <f t="shared" si="5"/>
        <v>0</v>
      </c>
      <c r="U39" s="169" t="e">
        <f t="shared" si="5"/>
        <v>#N/A</v>
      </c>
      <c r="V39" s="169" t="e">
        <f t="shared" si="5"/>
        <v>#N/A</v>
      </c>
      <c r="W39" s="169">
        <f t="shared" si="5"/>
        <v>0</v>
      </c>
      <c r="X39" s="170">
        <f t="shared" si="5"/>
        <v>2</v>
      </c>
      <c r="Y39" s="209"/>
      <c r="Z39" s="118"/>
      <c r="AA39" s="118"/>
      <c r="AB39" s="118"/>
    </row>
    <row r="40" spans="16:50" x14ac:dyDescent="0.25">
      <c r="P40" s="284" t="s">
        <v>386</v>
      </c>
      <c r="Q40" s="285"/>
      <c r="R40" s="285"/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  <c r="AE40" s="285"/>
      <c r="AF40" s="285"/>
      <c r="AG40" s="285"/>
      <c r="AH40" s="285"/>
      <c r="AI40" s="285"/>
      <c r="AJ40" s="285"/>
      <c r="AK40" s="285"/>
      <c r="AL40" s="285"/>
      <c r="AM40" s="285"/>
      <c r="AN40" s="285"/>
      <c r="AO40" s="285"/>
      <c r="AP40" s="285"/>
      <c r="AQ40" s="285"/>
      <c r="AR40" s="285"/>
      <c r="AS40" s="285"/>
      <c r="AT40" s="285"/>
      <c r="AU40" s="285"/>
      <c r="AV40" s="286"/>
      <c r="AW40" s="214"/>
    </row>
    <row r="41" spans="16:50" ht="15.75" thickBot="1" x14ac:dyDescent="0.3">
      <c r="P41" s="107" t="s">
        <v>331</v>
      </c>
      <c r="Q41" s="22"/>
      <c r="R41" s="26">
        <f>IF(R42=0,9999,VLOOKUP(R42,'по m'!B226:U232,9,FALSE))</f>
        <v>9999</v>
      </c>
      <c r="S41" s="26"/>
      <c r="T41" s="22"/>
      <c r="U41" s="26">
        <f>IF(U42=0,9999,VLOOKUP(U42,'по m'!B233:U239,9,FALSE))</f>
        <v>9999</v>
      </c>
      <c r="V41" s="26"/>
      <c r="W41" s="22"/>
      <c r="X41" s="26">
        <f>IF(X42=0,9999,VLOOKUP(X42,'по m'!B240:U246,9,FALSE))</f>
        <v>129.51</v>
      </c>
      <c r="Y41" s="26"/>
      <c r="Z41" s="22"/>
      <c r="AA41" s="26">
        <f>IF(AA42=0,9999,VLOOKUP(AA42,'по m'!B247:U253,9,FALSE))</f>
        <v>144.49</v>
      </c>
      <c r="AB41" s="26"/>
      <c r="AC41" s="22"/>
      <c r="AD41" s="26">
        <f>IF(AD42=0,9999,VLOOKUP(AD42,'по m'!B254:U260,9,FALSE))</f>
        <v>138.88</v>
      </c>
      <c r="AE41" s="26"/>
      <c r="AF41" s="22"/>
      <c r="AG41" s="26">
        <f>IF(AG42=0,9999,VLOOKUP(AG42,'по m'!B261:U267,9,FALSE))</f>
        <v>156.97999999999999</v>
      </c>
      <c r="AH41" s="26"/>
      <c r="AI41" s="22"/>
      <c r="AJ41" s="26">
        <f>IF(AJ42=0,9999,VLOOKUP(AJ42,'по m'!B268:U272,9,FALSE))</f>
        <v>176.16</v>
      </c>
      <c r="AK41" s="26"/>
      <c r="AL41" s="22"/>
      <c r="AM41" s="26">
        <f>IF(AM42=0,9999,VLOOKUP(AM42,'по m'!B273:U275,9,FALSE))</f>
        <v>9999</v>
      </c>
      <c r="AN41" s="26"/>
      <c r="AO41" s="22"/>
      <c r="AP41" s="26">
        <f>IF(AP42=0,9999,VLOOKUP(AP42,'по m'!B276:U277,9,FALSE))</f>
        <v>9999</v>
      </c>
      <c r="AQ41" s="26"/>
      <c r="AR41" s="22"/>
      <c r="AS41" s="26">
        <f>IF(AS42=0,9999,VLOOKUP(AS42,'по m'!B278:U279,9,FALSE))</f>
        <v>9999</v>
      </c>
      <c r="AT41" s="26"/>
      <c r="AU41" s="22"/>
      <c r="AV41" s="142">
        <f>IF(AV42=0,99999,'по m'!J280)</f>
        <v>99999</v>
      </c>
      <c r="AW41" s="160"/>
    </row>
    <row r="42" spans="16:50" ht="15.75" thickBot="1" x14ac:dyDescent="0.3">
      <c r="P42" s="108"/>
      <c r="Q42" s="140" t="s">
        <v>387</v>
      </c>
      <c r="R42" s="32">
        <f>IF((IF($E$2=$B$19, OR(Q43=0,Q45=0),OR(Q43=0,Q44=0,Q45=0,Q46=0))),0,LOOKUP(R47,'по m'!U226:U232,'по m'!B226:B232))</f>
        <v>0</v>
      </c>
      <c r="S42" s="29"/>
      <c r="T42" s="141" t="s">
        <v>388</v>
      </c>
      <c r="U42" s="32">
        <f>IF((IF($E$2=$B$19, OR(T43=0,T45=0),OR(T43=0,T44=0,T45=0,T46=0))),0,LOOKUP(U47,'по m'!U233:U239,'по m'!B233:B239))</f>
        <v>0</v>
      </c>
      <c r="V42" s="29"/>
      <c r="W42" s="141" t="s">
        <v>389</v>
      </c>
      <c r="X42" s="32" t="str">
        <f>IF((IF($E$2=$B$19, OR(W43=0,W45=0),OR(W43=0,W44=0,W45=0,W46=0))),0,LOOKUP(X47,'по m'!U240:U246,'по m'!B240:B246))</f>
        <v>60ДБ3</v>
      </c>
      <c r="Y42" s="29"/>
      <c r="Z42" s="141" t="s">
        <v>390</v>
      </c>
      <c r="AA42" s="32" t="str">
        <f>IF((IF($E$2=$B$19, OR(Z43=0,Z45=0),OR(Z43=0,Z44=0,Z45=0,Z46=0))),0,LOOKUP(AA47,'по m'!U247:U253,'по m'!B247:B253))</f>
        <v>60ДБ4</v>
      </c>
      <c r="AB42" s="29"/>
      <c r="AC42" s="141" t="s">
        <v>391</v>
      </c>
      <c r="AD42" s="32" t="str">
        <f>IF((IF($E$2=$B$19, OR(AC43=0,AC45=0),OR(AC43=0,AC44=0,AC45=0,AC46=0))),0,LOOKUP(AD47,'по m'!U254:U260,'по m'!B254:B260))</f>
        <v>53ДБ5</v>
      </c>
      <c r="AE42" s="29"/>
      <c r="AF42" s="141" t="s">
        <v>392</v>
      </c>
      <c r="AG42" s="32" t="str">
        <f>IF((IF($E$2=$B$19, OR(AF43=0,AF45=0),OR(AF43=0,AF44=0,AF45=0,AF46=0))),0,LOOKUP(AG47,'по m'!U261:U267,'по m'!B261:B267))</f>
        <v>53ДБ6</v>
      </c>
      <c r="AH42" s="29"/>
      <c r="AI42" s="141" t="s">
        <v>393</v>
      </c>
      <c r="AJ42" s="32" t="str">
        <f>IF((IF($E$2=$B$19, OR(AI43=0,AI45=0),OR(AI43=0,AI44=0,AI45=0,AI46=0))),0,LOOKUP(AJ47,'по m'!U268:U272,'по m'!B268:B272))</f>
        <v>53ДБ7</v>
      </c>
      <c r="AK42" s="29"/>
      <c r="AL42" s="141" t="s">
        <v>394</v>
      </c>
      <c r="AM42" s="32">
        <f>IF((IF($E$2=$B$19, OR(AL43=0,AL45=0),OR(AL43=0,AL44=0,AL45=0,AL46=0))),0,LOOKUP(AM47,'по m'!U273:U275,'по m'!B273:B275))</f>
        <v>0</v>
      </c>
      <c r="AN42" s="29"/>
      <c r="AO42" s="141" t="s">
        <v>395</v>
      </c>
      <c r="AP42" s="32">
        <f>IF((IF($E$2=$B$19, OR(AO43=0,AO45=0),OR(AO43=0,AO44=0,AO45=0,AO46=0))),0,LOOKUP(AP47,'по m'!U276:U277,'по m'!B276:B277))</f>
        <v>0</v>
      </c>
      <c r="AQ42" s="29"/>
      <c r="AR42" s="141" t="s">
        <v>396</v>
      </c>
      <c r="AS42" s="32">
        <f>IF((IF($E$2=$B$19, OR(AR43=0,AR45=0),OR(AR43=0,AR44=0,AR45=0,AR46=0))),0,LOOKUP(AS47,'по m'!U278:U279,'по m'!B278:B279))</f>
        <v>0</v>
      </c>
      <c r="AT42" s="29"/>
      <c r="AU42" s="141" t="s">
        <v>397</v>
      </c>
      <c r="AV42" s="32">
        <f>IF((IF($E$2=$B$19, (AV43+AV45=2),(AV43+AV44+AV45+AV46=4))),AU43,0)</f>
        <v>0</v>
      </c>
      <c r="AW42" s="163"/>
      <c r="AX42" s="118"/>
    </row>
    <row r="43" spans="16:50" x14ac:dyDescent="0.25">
      <c r="P43" s="109" t="s">
        <v>327</v>
      </c>
      <c r="Q43" s="22">
        <f>IF(B8&lt;'по Jx'!L226,'по Jx'!B226,IF(B8&gt;'по Jx'!L232,0,LOOKUP(B8,'по Jx'!L226:L232,'по Jx'!B226:B232)))</f>
        <v>0</v>
      </c>
      <c r="R43" s="29" t="e">
        <f>VLOOKUP(S43,'по Jx'!A226:U232,21)</f>
        <v>#N/A</v>
      </c>
      <c r="S43" s="29" t="e">
        <f>IF(B8&lt;'по Jx'!L226,1,VLOOKUP(Q43,'по Jx'!B226:V232,21,FALSE)+1)</f>
        <v>#N/A</v>
      </c>
      <c r="T43" s="22" t="str">
        <f>IF(B8&lt;'по Jx'!L233,'по Jx'!B233,IF(B8&gt;'по Jx'!L239,0,LOOKUP(B8,'по Jx'!L233:L239,'по Jx'!B233:B239)))</f>
        <v>45ДБ2</v>
      </c>
      <c r="U43" s="29">
        <f>VLOOKUP(V43,'по Jx'!A233:U239,21)</f>
        <v>7</v>
      </c>
      <c r="V43" s="29">
        <f>IF(B8&lt;'по Jx'!L233,1,VLOOKUP(T43,'по Jx'!B233:V239,21,FALSE)+1)</f>
        <v>7</v>
      </c>
      <c r="W43" s="22" t="str">
        <f>IF(B8&lt;'по Jx'!L240,'по Jx'!B240,IF(B8&gt;'по Jx'!L246,0,LOOKUP(B8,'по Jx'!L240:L246,'по Jx'!B240:B246)))</f>
        <v>53ДБ3</v>
      </c>
      <c r="X43" s="29">
        <f>VLOOKUP(Y43,'по Jx'!A240:U246,21)</f>
        <v>7</v>
      </c>
      <c r="Y43" s="29">
        <f>IF(B8&lt;'по Jx'!L240,1,VLOOKUP(W43,'по Jx'!B240:V246,21,FALSE)+1)</f>
        <v>7</v>
      </c>
      <c r="Z43" s="22" t="str">
        <f>IF(B8&lt;'по Jx'!L247,'по Jx'!B247,IF(B8&gt;'по Jx'!L253,0,LOOKUP(B8,'по Jx'!L247:L253,'по Jx'!B247:B253)))</f>
        <v>53ДБ4</v>
      </c>
      <c r="AA43" s="29">
        <f>VLOOKUP(AB43,'по Jx'!A247:U253,21)</f>
        <v>7</v>
      </c>
      <c r="AB43" s="29">
        <f>IF(B8&lt;'по Jx'!L247,1,VLOOKUP(Z43,'по Jx'!B247:V253,21,FALSE)+1)</f>
        <v>7</v>
      </c>
      <c r="AC43" s="22" t="str">
        <f>IF(B8&lt;'по Jx'!L254,'по Jx'!B254,IF(B8&gt;'по Jx'!L260,0,LOOKUP(B8,'по Jx'!L254:L260,'по Jx'!B254:B260)))</f>
        <v>45ДБ5</v>
      </c>
      <c r="AD43" s="29">
        <f>VLOOKUP(AE43,'по Jx'!A254:U260,21)</f>
        <v>6</v>
      </c>
      <c r="AE43" s="29">
        <f>IF(B8&lt;'по Jx'!L254,1,VLOOKUP(AC43,'по Jx'!B254:V260,21,FALSE)+1)</f>
        <v>6</v>
      </c>
      <c r="AF43" s="22" t="str">
        <f>IF(B8&lt;'по Jx'!L261,'по Jx'!B261,IF(B8&gt;'по Jx'!L267,0,LOOKUP(B8,'по Jx'!L261:L267,'по Jx'!B261:B267)))</f>
        <v>45ДБ6</v>
      </c>
      <c r="AG43" s="29">
        <f>VLOOKUP(AH43,'по Jx'!A261:U267,21)</f>
        <v>6</v>
      </c>
      <c r="AH43" s="29">
        <f>IF(B8&lt;'по Jx'!L261,1,VLOOKUP(AF43,'по Jx'!B261:V267,21,FALSE)+1)</f>
        <v>6</v>
      </c>
      <c r="AI43" s="22" t="str">
        <f>IF(B8&lt;'по Jx'!L268,'по Jx'!B268,IF(B8&gt;'по Jx'!L272,0,LOOKUP(B8,'по Jx'!L268:L272,'по Jx'!B268:B272)))</f>
        <v>45ДБ7</v>
      </c>
      <c r="AJ43" s="29">
        <f>VLOOKUP(AK43,'по Jx'!A268:U272,21)</f>
        <v>5</v>
      </c>
      <c r="AK43" s="29">
        <f>IF(B8&lt;'по Jx'!L268,1,VLOOKUP(AI43,'по Jx'!B268:V272,21,FALSE)+1)</f>
        <v>5</v>
      </c>
      <c r="AL43" s="22">
        <f>IF(B8&lt;'по Jx'!L273,'по Jx'!B273,IF(B8&gt;'по Jx'!L275,0,LOOKUP(B8,'по Jx'!L273:L275,'по Jx'!B273:B275)))</f>
        <v>0</v>
      </c>
      <c r="AM43" s="29" t="e">
        <f>VLOOKUP(AN43,'по Jx'!A273:U275,21)</f>
        <v>#N/A</v>
      </c>
      <c r="AN43" s="29" t="e">
        <f>IF(B8&lt;'по Jx'!L273,1,VLOOKUP(AL43,'по Jx'!B273:V275,21,FALSE)+1)</f>
        <v>#N/A</v>
      </c>
      <c r="AO43" s="22">
        <f>IF(B8&lt;'по Jx'!L276,'по Jx'!B276,IF(B8&gt;'по Jx'!L277,0,LOOKUP(B8,'по Jx'!L276:L277,'по Jx'!B276:B277)))</f>
        <v>0</v>
      </c>
      <c r="AP43" s="29" t="e">
        <f>VLOOKUP(AQ43,'по Jx'!A276:U277,21)</f>
        <v>#N/A</v>
      </c>
      <c r="AQ43" s="29" t="e">
        <f>IF(B8&lt;'по Jx'!L276,1,VLOOKUP(AO43,'по Jx'!B276:V277,21,FALSE)+1)</f>
        <v>#N/A</v>
      </c>
      <c r="AR43" s="22">
        <f>IF(B8&lt;'по Jx'!L278,'по Jx'!B278,IF(B8&gt;'по Jx'!L279,0,LOOKUP(B8,'по Jx'!L278:L279,'по Jx'!B278:B279)))</f>
        <v>0</v>
      </c>
      <c r="AS43" s="29" t="e">
        <f>VLOOKUP(AT43,'по Jx'!A278:U279,21)</f>
        <v>#N/A</v>
      </c>
      <c r="AT43" s="29" t="e">
        <f>IF(B8&lt;'по Jx'!L278,1,VLOOKUP(AR43,'по Jx'!B278:V279,21,FALSE)+1)</f>
        <v>#N/A</v>
      </c>
      <c r="AU43" s="22">
        <f>IF(B8&lt;'по Jx'!L280,'по Jx'!B280,0)</f>
        <v>0</v>
      </c>
      <c r="AV43" s="143">
        <f>IF(AU43=0,0,1)</f>
        <v>0</v>
      </c>
      <c r="AW43" s="160"/>
    </row>
    <row r="44" spans="16:50" x14ac:dyDescent="0.25">
      <c r="P44" s="109" t="s">
        <v>328</v>
      </c>
      <c r="Q44" s="22">
        <f>IF(B9&lt;'по Jy'!P226,'по Jy'!B226,IF(B9&gt;'по Jy'!P232,0,LOOKUP(B9,'по Jy'!P226:P232,'по Jy'!B226:B232)))</f>
        <v>0</v>
      </c>
      <c r="R44" s="22" t="e">
        <f>VLOOKUP(S44,'по Jy'!A226:U232,21)</f>
        <v>#N/A</v>
      </c>
      <c r="S44" s="22" t="e">
        <f>IF(B9&lt;'по Jy'!P226,1,VLOOKUP(Q44,'по Jy'!B226:V232,21,FALSE)+1)</f>
        <v>#N/A</v>
      </c>
      <c r="T44" s="22">
        <f>IF(B9&lt;'по Jy'!P233,'по Jy'!B233,IF(B9&gt;'по Jy'!P239,0,LOOKUP(B9,'по Jy'!P233:P239,'по Jy'!B233:B239)))</f>
        <v>0</v>
      </c>
      <c r="U44" s="22" t="e">
        <f>VLOOKUP(V44,'по Jy'!A233:U239,21)</f>
        <v>#N/A</v>
      </c>
      <c r="V44" s="22" t="e">
        <f>IF(B9&lt;'по Jy'!P233,1,VLOOKUP(T44,'по Jy'!B233:V239,21,FALSE)+1)</f>
        <v>#N/A</v>
      </c>
      <c r="W44" s="22" t="str">
        <f>IF(B9&lt;'по Jy'!P240,'по Jy'!B240,IF(B9&gt;'по Jy'!P246,0,LOOKUP(B9,'по Jy'!P240:P246,'по Jy'!B240:B246)))</f>
        <v>53ДБ3</v>
      </c>
      <c r="X44" s="22">
        <f>VLOOKUP(Y44,'по Jy'!A240:U246,21)</f>
        <v>7</v>
      </c>
      <c r="Y44" s="22">
        <f>IF(B9&lt;'по Jy'!P240,1,VLOOKUP(W44,'по Jy'!B240:V246,21,FALSE)+1)</f>
        <v>7</v>
      </c>
      <c r="Z44" s="22" t="str">
        <f>IF(B9&lt;'по Jy'!P247,'по Jy'!B247,IF(B9&gt;'по Jy'!P253,0,LOOKUP(B9,'по Jy'!P247:P253,'по Jy'!B247:B253)))</f>
        <v>40ДБ4</v>
      </c>
      <c r="AA44" s="22">
        <f>VLOOKUP(AB44,'по Jy'!A247:U253,21)</f>
        <v>6</v>
      </c>
      <c r="AB44" s="22">
        <f>IF(B9&lt;'по Jy'!P247,1,VLOOKUP(Z44,'по Jy'!B247:V253,21,FALSE)+1)</f>
        <v>6</v>
      </c>
      <c r="AC44" s="22" t="str">
        <f>IF(B9&lt;'по Jy'!P254,'по Jy'!B254,IF(B9&gt;'по Jy'!P260,0,LOOKUP(B9,'по Jy'!P254:P260,'по Jy'!B254:B260)))</f>
        <v>40ДБ5</v>
      </c>
      <c r="AD44" s="22">
        <f>VLOOKUP(AE44,'по Jy'!A254:U260,21)</f>
        <v>6</v>
      </c>
      <c r="AE44" s="22">
        <f>IF(B9&lt;'по Jy'!P254,1,VLOOKUP(AC44,'по Jy'!B254:V260,21,FALSE)+1)</f>
        <v>6</v>
      </c>
      <c r="AF44" s="22" t="str">
        <f>IF(B9&lt;'по Jy'!P261,'по Jy'!B261,IF(B9&gt;'по Jy'!P267,0,LOOKUP(B9,'по Jy'!P261:P267,'по Jy'!B261:B267)))</f>
        <v>40ДБ6</v>
      </c>
      <c r="AG44" s="22">
        <f>VLOOKUP(AH44,'по Jy'!A261:U267,21)</f>
        <v>6</v>
      </c>
      <c r="AH44" s="22">
        <f>IF(B9&lt;'по Jy'!P261,1,VLOOKUP(AF44,'по Jy'!B261:V267,21,FALSE)+1)</f>
        <v>6</v>
      </c>
      <c r="AI44" s="22" t="str">
        <f>IF(B9&lt;'по Jy'!P268,'по Jy'!B268,IF(B9&gt;'по Jy'!P272,0,LOOKUP(B9,'по Jy'!P268:P272,'по Jy'!B268:B272)))</f>
        <v>40ДБ7</v>
      </c>
      <c r="AJ44" s="22">
        <f>VLOOKUP(AK44,'по Jy'!A268:U272,21)</f>
        <v>5</v>
      </c>
      <c r="AK44" s="22">
        <f>IF(B9&lt;'по Jy'!P268,1,VLOOKUP(AI44,'по Jy'!B268:V272,21,FALSE)+1)</f>
        <v>4</v>
      </c>
      <c r="AL44" s="22" t="str">
        <f>IF(B9&lt;'по Jy'!P273,'по Jy'!B273,IF(B9&gt;'по Jy'!P275,0,LOOKUP(B9,'по Jy'!P273:P275,'по Jy'!B273:B275)))</f>
        <v>45ДБ8</v>
      </c>
      <c r="AM44" s="22">
        <f>VLOOKUP(AN44,'по Jy'!A273:U275,21)</f>
        <v>3</v>
      </c>
      <c r="AN44" s="22">
        <f>IF(B9&lt;'по Jy'!P273,1,VLOOKUP(AL44,'по Jy'!B273:V275,21,FALSE)+1)</f>
        <v>3</v>
      </c>
      <c r="AO44" s="22" t="str">
        <f>IF(B9&lt;'по Jy'!P276,'по Jy'!B276,IF(B9&gt;'по Jy'!P277,0,LOOKUP(B9,'по Jy'!P276:P277,'по Jy'!B276:B277)))</f>
        <v>45ДБ9</v>
      </c>
      <c r="AP44" s="22">
        <f>VLOOKUP(AQ44,'по Jy'!A276:U277,21)</f>
        <v>2</v>
      </c>
      <c r="AQ44" s="22">
        <f>IF(B9&lt;'по Jy'!P276,1,VLOOKUP(AO44,'по Jy'!B276:V277,21,FALSE)+1)</f>
        <v>2</v>
      </c>
      <c r="AR44" s="22" t="str">
        <f>IF(B9&lt;'по Jy'!P278,'по Jy'!B278,IF(B9&gt;'по Jy'!P279,0,LOOKUP(B9,'по Jy'!P278:P279,'по Jy'!B278:B279)))</f>
        <v>45ДБ10</v>
      </c>
      <c r="AS44" s="22">
        <f>VLOOKUP(AT44,'по Jy'!A278:U279,21)</f>
        <v>2</v>
      </c>
      <c r="AT44" s="22">
        <f>IF(B9&lt;'по Jy'!P278,1,VLOOKUP(AR44,'по Jy'!B278:V279,21,FALSE)+1)</f>
        <v>2</v>
      </c>
      <c r="AU44" s="22">
        <f>IF(B9&lt;'по Jy'!P280,'по Jy'!B280,0)</f>
        <v>0</v>
      </c>
      <c r="AV44" s="143">
        <f>IF(AU44=0,0,1)</f>
        <v>0</v>
      </c>
      <c r="AW44" s="160"/>
    </row>
    <row r="45" spans="16:50" x14ac:dyDescent="0.25">
      <c r="P45" s="109" t="s">
        <v>329</v>
      </c>
      <c r="Q45" s="22">
        <f>IF(B10&lt;'по Wx'!M226,'по Wx'!B226,IF(B10&gt;'по Wx'!M232,0,LOOKUP(B10,'по Wx'!M226:M232,'по Wx'!B226:B232)))</f>
        <v>0</v>
      </c>
      <c r="R45" s="22" t="e">
        <f>VLOOKUP(S45,'по Wx'!A226:U232,21)</f>
        <v>#N/A</v>
      </c>
      <c r="S45" s="22" t="e">
        <f>IF(B10&lt;'по Wx'!M226,1,VLOOKUP(Q45,'по Wx'!B226:V232,21,FALSE)+1)</f>
        <v>#N/A</v>
      </c>
      <c r="T45" s="22">
        <f>IF(B10&lt;'по Wx'!M233,'по Wx'!B233,IF(B10&gt;'по Wx'!M239,0,LOOKUP(B10,'по Wx'!M233:M239,'по Wx'!B233:B239)))</f>
        <v>0</v>
      </c>
      <c r="U45" s="22" t="e">
        <f>VLOOKUP(V45,'по Wx'!A233:U239,21)</f>
        <v>#N/A</v>
      </c>
      <c r="V45" s="22" t="e">
        <f>IF(B10&lt;'по Wx'!M233,1,VLOOKUP(T45,'по Wx'!B233:V239,21,FALSE)+1)</f>
        <v>#N/A</v>
      </c>
      <c r="W45" s="22" t="str">
        <f>IF(B10&lt;'по Wx'!M240,'по Wx'!B240,IF(B10&gt;'по Wx'!M246,0,LOOKUP(B10,'по Wx'!M240:M246,'по Wx'!B240:B246)))</f>
        <v>53ДБ3</v>
      </c>
      <c r="X45" s="22">
        <f>VLOOKUP(Y45,'по Wx'!A240:U246,21)</f>
        <v>7</v>
      </c>
      <c r="Y45" s="22">
        <f>IF(B10&lt;'по Wx'!M240,1,VLOOKUP(W45,'по Wx'!B240:V246,21,FALSE)+1)</f>
        <v>7</v>
      </c>
      <c r="Z45" s="22" t="str">
        <f>IF(B10&lt;'по Wx'!M247,'по Wx'!B247,IF(B10&gt;'по Wx'!M253,0,LOOKUP(B10,'по Wx'!M247:M253,'по Wx'!B247:B253)))</f>
        <v>53ДБ4</v>
      </c>
      <c r="AA45" s="22">
        <f>VLOOKUP(AB45,'по Wx'!A247:U253,21)</f>
        <v>7</v>
      </c>
      <c r="AB45" s="22">
        <f>IF(B10&lt;'по Wx'!M247,1,VLOOKUP(Z45,'по Wx'!B247:V253,21,FALSE)+1)</f>
        <v>7</v>
      </c>
      <c r="AC45" s="22" t="str">
        <f>IF(B10&lt;'по Wx'!M254,'по Wx'!B254,IF(B10&gt;'по Wx'!M260,0,LOOKUP(B10,'по Wx'!M254:M260,'по Wx'!B254:B260)))</f>
        <v>45ДБ5</v>
      </c>
      <c r="AD45" s="22">
        <f>VLOOKUP(AE45,'по Wx'!A254:U260,21)</f>
        <v>6</v>
      </c>
      <c r="AE45" s="22">
        <f>IF(B10&lt;'по Wx'!M254,1,VLOOKUP(AC45,'по Wx'!B254:V260,21,FALSE)+1)</f>
        <v>6</v>
      </c>
      <c r="AF45" s="22" t="str">
        <f>IF(B10&lt;'по Wx'!M261,'по Wx'!B261,IF(B10&gt;'по Wx'!M267,0,LOOKUP(B10,'по Wx'!M261:M267,'по Wx'!B261:B267)))</f>
        <v>40ДБ6</v>
      </c>
      <c r="AG45" s="22">
        <f>VLOOKUP(AH45,'по Wx'!A261:U267,21)</f>
        <v>6</v>
      </c>
      <c r="AH45" s="22">
        <f>IF(B10&lt;'по Wx'!M261,1,VLOOKUP(AF45,'по Wx'!B261:V267,21,FALSE)+1)</f>
        <v>6</v>
      </c>
      <c r="AI45" s="22" t="str">
        <f>IF(B10&lt;'по Wx'!M268,'по Wx'!B268,IF(B10&gt;'по Wx'!M272,0,LOOKUP(B10,'по Wx'!M268:M272,'по Wx'!B268:B272)))</f>
        <v>35ДБ7</v>
      </c>
      <c r="AJ45" s="22">
        <f>VLOOKUP(AK45,'по Wx'!A268:U272,21)</f>
        <v>5</v>
      </c>
      <c r="AK45" s="22">
        <f>IF(B10&lt;'по Wx'!M268,1,VLOOKUP(AI45,'по Wx'!B268:V272,21,FALSE)+1)</f>
        <v>5</v>
      </c>
      <c r="AL45" s="22">
        <f>IF(B10&lt;'по Wx'!M273,'по Wx'!B273,IF(B10&gt;'по Wx'!M275,0,LOOKUP(B10,'по Wx'!M273:M275,'по Wx'!B273:B275)))</f>
        <v>0</v>
      </c>
      <c r="AM45" s="22" t="e">
        <f>VLOOKUP(AN45,'по Wx'!A273:U275,21)</f>
        <v>#N/A</v>
      </c>
      <c r="AN45" s="22" t="e">
        <f>IF(B10&lt;'по Wx'!M273,1,VLOOKUP(AL45,'по Wx'!B273:V275,21,FALSE)+1)</f>
        <v>#N/A</v>
      </c>
      <c r="AO45" s="22">
        <f>IF(B10&lt;'по Wx'!M276,'по Wx'!B276,IF(B10&gt;'по Wx'!M277,0,LOOKUP(B10,'по Wx'!M276:M277,'по Wx'!B276:B277)))</f>
        <v>0</v>
      </c>
      <c r="AP45" s="22" t="e">
        <f>VLOOKUP(AQ45,'по Wx'!A276:U277,21)</f>
        <v>#N/A</v>
      </c>
      <c r="AQ45" s="22" t="e">
        <f>IF(B10&lt;'по Wx'!M276,1,VLOOKUP(AO45,'по Wx'!B276:V277,21,FALSE)+1)</f>
        <v>#N/A</v>
      </c>
      <c r="AR45" s="22">
        <f>IF(B10&lt;'по Wx'!M278,'по Wx'!B278,IF(B10&gt;'по Wx'!M279,0,LOOKUP(B10,'по Wx'!M278:M279,'по Wx'!B278:B279)))</f>
        <v>0</v>
      </c>
      <c r="AS45" s="22" t="e">
        <f>VLOOKUP(AT45,'по Wx'!A278:U279,21)</f>
        <v>#N/A</v>
      </c>
      <c r="AT45" s="22" t="e">
        <f>IF(B10&lt;'по Wx'!M278,1,VLOOKUP(AR45,'по Wx'!B278:V279,21,FALSE)+1)</f>
        <v>#N/A</v>
      </c>
      <c r="AU45" s="22">
        <f>IF(B10&lt;'по Wx'!M280,'по Wx'!B280,0)</f>
        <v>0</v>
      </c>
      <c r="AV45" s="143">
        <f>IF(AU45=0,0,1)</f>
        <v>0</v>
      </c>
      <c r="AW45" s="160"/>
    </row>
    <row r="46" spans="16:50" x14ac:dyDescent="0.25">
      <c r="P46" s="109" t="s">
        <v>330</v>
      </c>
      <c r="Q46" s="22">
        <f>IF(B11&lt;'по Wy'!Q226,'по Wy'!B226,IF(B11&gt;'по Wy'!Q232,0,LOOKUP(B11,'по Wy'!Q226:Q232,'по Wy'!B226:B232)))</f>
        <v>0</v>
      </c>
      <c r="R46" s="22" t="e">
        <f>VLOOKUP(S46,'по Wy'!A226:U232,21)</f>
        <v>#N/A</v>
      </c>
      <c r="S46" s="22" t="e">
        <f>IF(B11&lt;'по Wy'!Q226,1,VLOOKUP(Q46,'по Wy'!B226:V232,21,FALSE)+1)</f>
        <v>#N/A</v>
      </c>
      <c r="T46" s="22">
        <f>IF(B11&lt;'по Wy'!Q233,'по Wy'!B233,IF(B11&gt;'по Wy'!Q239,0,LOOKUP(B11,'по Wy'!Q233:Q239,'по Wy'!B233:B239)))</f>
        <v>0</v>
      </c>
      <c r="U46" s="22" t="e">
        <f>VLOOKUP(V46,'по Wy'!A233:U239,21)</f>
        <v>#N/A</v>
      </c>
      <c r="V46" s="22" t="e">
        <f>IF(B11&lt;'по Wy'!Q233,1,VLOOKUP(T46,'по Wy'!B233:V239,21,FALSE)+1)</f>
        <v>#N/A</v>
      </c>
      <c r="W46" s="22">
        <f>IF(B11&lt;'по Wy'!Q240,'по Wy'!B240,IF(B11&gt;'по Wy'!Q246,0,LOOKUP(B11,'по Wy'!Q240:Q246,'по Wy'!B240:B246)))</f>
        <v>0</v>
      </c>
      <c r="X46" s="22" t="e">
        <f>VLOOKUP(Y46,'по Wy'!A240:U246,21)</f>
        <v>#N/A</v>
      </c>
      <c r="Y46" s="22" t="e">
        <f>IF(B11&lt;'по Wy'!Q240,1,VLOOKUP(W46,'по Wy'!B240:V246,21,FALSE)+1)</f>
        <v>#N/A</v>
      </c>
      <c r="Z46" s="22" t="str">
        <f>IF(B11&lt;'по Wy'!Q247,'по Wy'!B247,IF(B11&gt;'по Wy'!Q253,0,LOOKUP(B11,'по Wy'!Q247:Q253,'по Wy'!B247:B253)))</f>
        <v>53ДБ4</v>
      </c>
      <c r="AA46" s="22">
        <f>VLOOKUP(AB46,'по Wy'!A247:U253,21)</f>
        <v>7</v>
      </c>
      <c r="AB46" s="22">
        <f>IF(B11&lt;'по Wy'!Q247,1,VLOOKUP(Z46,'по Wy'!B247:V253,21,FALSE)+1)</f>
        <v>7</v>
      </c>
      <c r="AC46" s="22" t="str">
        <f>IF(B11&lt;'по Wy'!Q254,'по Wy'!B254,IF(B11&gt;'по Wy'!Q260,0,LOOKUP(B11,'по Wy'!Q254:Q260,'по Wy'!B254:B260)))</f>
        <v>40ДБ5</v>
      </c>
      <c r="AD46" s="22">
        <f>VLOOKUP(AE46,'по Wy'!A254:U260,21)</f>
        <v>6</v>
      </c>
      <c r="AE46" s="22">
        <f>IF(B11&lt;'по Wy'!Q254,1,VLOOKUP(AC46,'по Wy'!B254:V260,21,FALSE)+1)</f>
        <v>6</v>
      </c>
      <c r="AF46" s="22" t="str">
        <f>IF(B11&lt;'по Wy'!Q261,'по Wy'!B261,IF(B11&gt;'по Wy'!Q267,0,LOOKUP(B11,'по Wy'!Q261:Q267,'по Wy'!B261:B267)))</f>
        <v>40ДБ6</v>
      </c>
      <c r="AG46" s="22">
        <f>VLOOKUP(AH46,'по Wy'!A261:U267,21)</f>
        <v>6</v>
      </c>
      <c r="AH46" s="22">
        <f>IF(B11&lt;'по Wy'!Q261,1,VLOOKUP(AF46,'по Wy'!B261:V267,21,FALSE)+1)</f>
        <v>6</v>
      </c>
      <c r="AI46" s="22" t="str">
        <f>IF(B11&lt;'по Wy'!Q268,'по Wy'!B268,IF(B11&gt;'по Wy'!Q272,0,LOOKUP(B11,'по Wy'!Q268:Q272,'по Wy'!B268:B272)))</f>
        <v>40ДБ7</v>
      </c>
      <c r="AJ46" s="22">
        <f>VLOOKUP(AK46,'по Wy'!A268:U272,21)</f>
        <v>4</v>
      </c>
      <c r="AK46" s="22">
        <f>IF(B11&lt;'по Wy'!Q268,1,VLOOKUP(AI46,'по Wy'!B268:V272,21,FALSE)+1)</f>
        <v>4</v>
      </c>
      <c r="AL46" s="22" t="str">
        <f>IF(B11&lt;'по Wy'!Q273,'по Wy'!B273,IF(B11&gt;'по Wy'!Q275,0,LOOKUP(B11,'по Wy'!Q273:Q275,'по Wy'!B273:B275)))</f>
        <v>45ДБ8</v>
      </c>
      <c r="AM46" s="22">
        <f>VLOOKUP(AN46,'по Wy'!A273:U275,21)</f>
        <v>3</v>
      </c>
      <c r="AN46" s="22">
        <f>IF(B11&lt;'по Wy'!Q273,1,VLOOKUP(AL46,'по Wy'!B273:V275,21,FALSE)+1)</f>
        <v>3</v>
      </c>
      <c r="AO46" s="22" t="str">
        <f>IF(B11&lt;'по Wy'!Q276,'по Wy'!B276,IF(B11&gt;'по Wy'!Q277,0,LOOKUP(B11,'по Wy'!Q276:Q277,'по Wy'!B276:B277)))</f>
        <v>45ДБ9</v>
      </c>
      <c r="AP46" s="22">
        <f>VLOOKUP(AQ46,'по Wy'!A276:U277,21)</f>
        <v>2</v>
      </c>
      <c r="AQ46" s="22">
        <f>IF(B11&lt;'по Wy'!Q276,1,VLOOKUP(AO46,'по Wy'!B276:V277,21,FALSE)+1)</f>
        <v>2</v>
      </c>
      <c r="AR46" s="22" t="str">
        <f>IF(B11&lt;'по Wy'!Q278,'по Wy'!B278,IF(B11&gt;'по Wy'!Q279,0,LOOKUP(B11,'по Wy'!Q278:Q279,'по Wy'!B278:B279)))</f>
        <v>45ДБ10</v>
      </c>
      <c r="AS46" s="22">
        <f>VLOOKUP(AT46,'по Wy'!A278:U279,21)</f>
        <v>2</v>
      </c>
      <c r="AT46" s="22">
        <f>IF(B11&lt;'по Wy'!Q278,1,VLOOKUP(AR46,'по Wy'!B278:V279,21,FALSE)+1)</f>
        <v>2</v>
      </c>
      <c r="AU46" s="22">
        <f>IF(B11&lt;'по Wy'!Q280,'по Wy'!B280,0)</f>
        <v>0</v>
      </c>
      <c r="AV46" s="143">
        <f>IF(AU46=0,0,1)</f>
        <v>0</v>
      </c>
      <c r="AW46" s="160"/>
    </row>
    <row r="47" spans="16:50" ht="15.75" thickBot="1" x14ac:dyDescent="0.3">
      <c r="P47" s="222"/>
      <c r="Q47" s="123"/>
      <c r="R47" s="123" t="e">
        <f>IF($E$2=$B$19,MAX(R43,R45),MAX(R43:R46))</f>
        <v>#N/A</v>
      </c>
      <c r="S47" s="123" t="e">
        <f t="shared" ref="S47:AV47" si="6">IF($E$2=$B$19,MAX(S43,S45),MAX(S43:S46))</f>
        <v>#N/A</v>
      </c>
      <c r="T47" s="123">
        <f t="shared" si="6"/>
        <v>0</v>
      </c>
      <c r="U47" s="123" t="e">
        <f t="shared" si="6"/>
        <v>#N/A</v>
      </c>
      <c r="V47" s="123" t="e">
        <f t="shared" si="6"/>
        <v>#N/A</v>
      </c>
      <c r="W47" s="123">
        <f t="shared" si="6"/>
        <v>0</v>
      </c>
      <c r="X47" s="123">
        <f t="shared" si="6"/>
        <v>7</v>
      </c>
      <c r="Y47" s="123">
        <f t="shared" si="6"/>
        <v>7</v>
      </c>
      <c r="Z47" s="123">
        <f t="shared" si="6"/>
        <v>0</v>
      </c>
      <c r="AA47" s="123">
        <f t="shared" si="6"/>
        <v>7</v>
      </c>
      <c r="AB47" s="123">
        <f t="shared" si="6"/>
        <v>7</v>
      </c>
      <c r="AC47" s="123">
        <f t="shared" si="6"/>
        <v>0</v>
      </c>
      <c r="AD47" s="123">
        <f t="shared" si="6"/>
        <v>6</v>
      </c>
      <c r="AE47" s="123">
        <f t="shared" si="6"/>
        <v>6</v>
      </c>
      <c r="AF47" s="123">
        <f t="shared" si="6"/>
        <v>0</v>
      </c>
      <c r="AG47" s="123">
        <f t="shared" si="6"/>
        <v>6</v>
      </c>
      <c r="AH47" s="123">
        <f t="shared" si="6"/>
        <v>6</v>
      </c>
      <c r="AI47" s="123">
        <f t="shared" si="6"/>
        <v>0</v>
      </c>
      <c r="AJ47" s="123">
        <f t="shared" si="6"/>
        <v>5</v>
      </c>
      <c r="AK47" s="123">
        <f t="shared" si="6"/>
        <v>5</v>
      </c>
      <c r="AL47" s="123">
        <f t="shared" si="6"/>
        <v>0</v>
      </c>
      <c r="AM47" s="123" t="e">
        <f t="shared" si="6"/>
        <v>#N/A</v>
      </c>
      <c r="AN47" s="123" t="e">
        <f t="shared" si="6"/>
        <v>#N/A</v>
      </c>
      <c r="AO47" s="123">
        <f t="shared" si="6"/>
        <v>0</v>
      </c>
      <c r="AP47" s="123" t="e">
        <f t="shared" si="6"/>
        <v>#N/A</v>
      </c>
      <c r="AQ47" s="123" t="e">
        <f t="shared" si="6"/>
        <v>#N/A</v>
      </c>
      <c r="AR47" s="123">
        <f t="shared" si="6"/>
        <v>0</v>
      </c>
      <c r="AS47" s="123" t="e">
        <f t="shared" si="6"/>
        <v>#N/A</v>
      </c>
      <c r="AT47" s="123" t="e">
        <f t="shared" si="6"/>
        <v>#N/A</v>
      </c>
      <c r="AU47" s="123">
        <f t="shared" si="6"/>
        <v>0</v>
      </c>
      <c r="AV47" s="144">
        <f t="shared" si="6"/>
        <v>0</v>
      </c>
      <c r="AW47" s="160"/>
    </row>
    <row r="48" spans="16:50" x14ac:dyDescent="0.25">
      <c r="P48" s="273" t="s">
        <v>404</v>
      </c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5"/>
      <c r="AH48" s="212"/>
    </row>
    <row r="49" spans="16:34" ht="15.75" thickBot="1" x14ac:dyDescent="0.3">
      <c r="P49" s="103" t="s">
        <v>331</v>
      </c>
      <c r="Q49" s="104"/>
      <c r="R49" s="149">
        <f>IF(R50=0,9999,VLOOKUP(R50,'по m'!B282:U289,9,FALSE))</f>
        <v>9999</v>
      </c>
      <c r="S49" s="149"/>
      <c r="T49" s="104"/>
      <c r="U49" s="149">
        <f>IF(U50=0,9999,VLOOKUP(U50,'по m'!B290:U297,9,FALSE))</f>
        <v>9999</v>
      </c>
      <c r="V49" s="149"/>
      <c r="W49" s="104"/>
      <c r="X49" s="149">
        <f>IF(X50=0,9999,VLOOKUP(X50,'по m'!B298:U305,9,FALSE))</f>
        <v>9999</v>
      </c>
      <c r="Y49" s="149"/>
      <c r="Z49" s="104"/>
      <c r="AA49" s="149">
        <f>IF(AA50=0,9999,VLOOKUP(AA50,'по m'!B306:U307,9,FALSE))</f>
        <v>9999</v>
      </c>
      <c r="AB49" s="149"/>
      <c r="AC49" s="104"/>
      <c r="AD49" s="149">
        <f>IF(AD50=0,99999,'по m'!J308)</f>
        <v>99999</v>
      </c>
      <c r="AE49" s="149"/>
      <c r="AF49" s="104"/>
      <c r="AG49" s="150">
        <f>IF(AG50=0,99999,'по m'!J309)</f>
        <v>99999</v>
      </c>
      <c r="AH49" s="210"/>
    </row>
    <row r="50" spans="16:34" ht="15.75" thickBot="1" x14ac:dyDescent="0.3">
      <c r="P50" s="105"/>
      <c r="Q50" s="147" t="s">
        <v>398</v>
      </c>
      <c r="R50" s="32">
        <f>IF((IF($E$2=$B$19, OR(Q51=0,Q53=0),OR(Q51=0,Q52=0,Q53=0,Q54=0))),0,LOOKUP(R55,'по m'!U282:U289,'по m'!B282:B289))</f>
        <v>0</v>
      </c>
      <c r="S50" s="102"/>
      <c r="T50" s="148" t="s">
        <v>399</v>
      </c>
      <c r="U50" s="32">
        <f>IF((IF($E$2=$B$19, OR(T51=0,T53=0),OR(T51=0,T52=0,T53=0,T54=0))),0,LOOKUP(U55,'по m'!U290:U297,'по m'!B290:B297))</f>
        <v>0</v>
      </c>
      <c r="V50" s="102"/>
      <c r="W50" s="148" t="s">
        <v>400</v>
      </c>
      <c r="X50" s="32">
        <f>IF((IF($E$2=$B$19, OR(W51=0,W53=0),OR(W51=0,W52=0,W53=0,W54=0))),0,LOOKUP(X55,'по m'!U298:U305,'по m'!B298:B305))</f>
        <v>0</v>
      </c>
      <c r="Y50" s="102"/>
      <c r="Z50" s="148" t="s">
        <v>401</v>
      </c>
      <c r="AA50" s="32">
        <f>IF((IF($E$2=$B$19, OR(Z51=0,Z53=0),OR(Z51=0,Z52=0,Z53=0,Z54=0))),0,LOOKUP(AA55,'по m'!U306:U307,'по m'!B306:B307))</f>
        <v>0</v>
      </c>
      <c r="AB50" s="102"/>
      <c r="AC50" s="148" t="s">
        <v>402</v>
      </c>
      <c r="AD50" s="32">
        <f>IF((IF($E$2=$B$19, (AD51+AD53=2),(AD51+AD52+AD53+AD54=4))),AC51,0)</f>
        <v>0</v>
      </c>
      <c r="AE50" s="102"/>
      <c r="AF50" s="148" t="s">
        <v>403</v>
      </c>
      <c r="AG50" s="32">
        <f>IF((IF($E$2=$B$19, (AG51+AG53=2),(AG51+AG52+AG53+AG54=4))),AF51,0)</f>
        <v>0</v>
      </c>
      <c r="AH50" s="219"/>
    </row>
    <row r="51" spans="16:34" x14ac:dyDescent="0.25">
      <c r="P51" s="106" t="s">
        <v>327</v>
      </c>
      <c r="Q51" s="104">
        <f>IF(B8&lt;'по Jx'!L282,'по Jx'!B282,IF(B8&gt;'по Jx'!L289,0,LOOKUP(B8,'по Jx'!L282:L289,'по Jx'!B282:B289)))</f>
        <v>0</v>
      </c>
      <c r="R51" s="102" t="e">
        <f>VLOOKUP(S51,'по Jx'!A282:U289,21)</f>
        <v>#N/A</v>
      </c>
      <c r="S51" s="102" t="e">
        <f>IF(B8&lt;'по Jx'!L282,1,VLOOKUP(Q51,'по Jx'!B282:V289,21,FALSE)+1)</f>
        <v>#N/A</v>
      </c>
      <c r="T51" s="104">
        <f>IF(B8&lt;'по Jx'!L290,'по Jx'!B290,IF(B8&gt;'по Jx'!L297,0,LOOKUP(B8,'по Jx'!L290:L297,'по Jx'!B290:B297)))</f>
        <v>0</v>
      </c>
      <c r="U51" s="102" t="e">
        <f>VLOOKUP(V51,'по Jx'!A290:U297,21)</f>
        <v>#N/A</v>
      </c>
      <c r="V51" s="102" t="e">
        <f>IF(B8&lt;'по Jx'!L290,1,VLOOKUP(T51,'по Jx'!B290:V297,21,FALSE)+1)</f>
        <v>#N/A</v>
      </c>
      <c r="W51" s="104">
        <f>IF(B8&lt;'по Jx'!L298,'по Jx'!B298,IF(B8&gt;'по Jx'!L305,0,LOOKUP(B8,'по Jx'!L298:L305,'по Jx'!B298:B305)))</f>
        <v>0</v>
      </c>
      <c r="X51" s="102" t="e">
        <f>VLOOKUP(Y51,'по Jx'!A298:U305,21)</f>
        <v>#N/A</v>
      </c>
      <c r="Y51" s="102" t="e">
        <f>IF(B8&lt;'по Jx'!L298,1,VLOOKUP(W51,'по Jx'!B298:V305,21,FALSE)+1)</f>
        <v>#N/A</v>
      </c>
      <c r="Z51" s="104">
        <f>IF(B8&lt;'по Jx'!L306,'по Jx'!B306,IF(B8&gt;'по Jx'!L307,0,LOOKUP(B8,'по Jx'!L306:L307,'по Jx'!B306:B307)))</f>
        <v>0</v>
      </c>
      <c r="AA51" s="102" t="e">
        <f>VLOOKUP(AB51,'по Jx'!A306:U307,21)</f>
        <v>#N/A</v>
      </c>
      <c r="AB51" s="102" t="e">
        <f>IF(B8&lt;'по Jx'!L306,1,VLOOKUP(Z51,'по Jx'!B306:V307,21,FALSE)+1)</f>
        <v>#N/A</v>
      </c>
      <c r="AC51" s="104">
        <f>IF(B8&lt;'по Jx'!L308,'по Jx'!B308,0)</f>
        <v>0</v>
      </c>
      <c r="AD51" s="102">
        <f>IF(AC51=0,0,1)</f>
        <v>0</v>
      </c>
      <c r="AE51" s="102"/>
      <c r="AF51" s="104">
        <f>IF(B8&lt;'по Jx'!L309,'по Jx'!B309,0)</f>
        <v>0</v>
      </c>
      <c r="AG51" s="171">
        <f>IF(AF51=0,0,1)</f>
        <v>0</v>
      </c>
      <c r="AH51" s="210"/>
    </row>
    <row r="52" spans="16:34" x14ac:dyDescent="0.25">
      <c r="P52" s="106" t="s">
        <v>328</v>
      </c>
      <c r="Q52" s="104" t="str">
        <f>IF(B9&lt;'по Jy'!P282,'по Jy'!B282,IF(B9&gt;'по Jy'!P289,0,LOOKUP(B9,'по Jy'!P282:P289,'по Jy'!B282:B289)))</f>
        <v>20ДК1</v>
      </c>
      <c r="R52" s="104">
        <f>VLOOKUP(S52,'по Jy'!A282:U289,21)</f>
        <v>8</v>
      </c>
      <c r="S52" s="104">
        <f>IF(B9&lt;'по Jy'!P282,1,VLOOKUP(Q52,'по Jy'!B282:V289,21,FALSE)+1)</f>
        <v>8</v>
      </c>
      <c r="T52" s="104" t="str">
        <f>IF(B9&lt;'по Jy'!P290,'по Jy'!B290,IF(B9&gt;'по Jy'!P297,0,LOOKUP(B9,'по Jy'!P290:P297,'по Jy'!B290:B297)))</f>
        <v>20ДК2</v>
      </c>
      <c r="U52" s="104">
        <f>VLOOKUP(V52,'по Jy'!A290:U297,21)</f>
        <v>8</v>
      </c>
      <c r="V52" s="104">
        <f>IF(B9&lt;'по Jy'!P290,1,VLOOKUP(T52,'по Jy'!B290:V297,21,FALSE)+1)</f>
        <v>8</v>
      </c>
      <c r="W52" s="104" t="str">
        <f>IF(B9&lt;'по Jy'!P298,'по Jy'!B298,IF(B9&gt;'по Jy'!P305,0,LOOKUP(B9,'по Jy'!P298:P305,'по Jy'!B298:B305)))</f>
        <v>18ДК3</v>
      </c>
      <c r="X52" s="104">
        <f>VLOOKUP(Y52,'по Jy'!A298:U305,21)</f>
        <v>8</v>
      </c>
      <c r="Y52" s="104">
        <f>IF(B9&lt;'по Jy'!P298,1,VLOOKUP(W52,'по Jy'!B298:V305,21,FALSE)+1)</f>
        <v>8</v>
      </c>
      <c r="Z52" s="104" t="str">
        <f>IF(B9&lt;'по Jy'!P306,'по Jy'!B306,IF(B9&gt;'по Jy'!P307,0,LOOKUP(B9,'по Jy'!P306:P307,'по Jy'!B306:B307)))</f>
        <v>20ДК4</v>
      </c>
      <c r="AA52" s="104">
        <f>VLOOKUP(AB52,'по Jy'!A306:U307,21)</f>
        <v>2</v>
      </c>
      <c r="AB52" s="104">
        <f>IF(B9&lt;'по Jy'!P306,1,VLOOKUP(Z52,'по Jy'!B306:V307,21,FALSE)+1)</f>
        <v>2</v>
      </c>
      <c r="AC52" s="104" t="str">
        <f>IF(B9&lt;'по Jy'!P308,'по Jy'!B308,0)</f>
        <v>20ДК5</v>
      </c>
      <c r="AD52" s="102">
        <f>IF(AC52=0,0,1)</f>
        <v>1</v>
      </c>
      <c r="AE52" s="102"/>
      <c r="AF52" s="104" t="str">
        <f>IF(B9&lt;'по Jy'!P309,'по Jy'!B309,0)</f>
        <v>20ДК6</v>
      </c>
      <c r="AG52" s="171">
        <f>IF(AF52=0,0,1)</f>
        <v>1</v>
      </c>
      <c r="AH52" s="210"/>
    </row>
    <row r="53" spans="16:34" x14ac:dyDescent="0.25">
      <c r="P53" s="106" t="s">
        <v>329</v>
      </c>
      <c r="Q53" s="104">
        <f>IF(B10&lt;'по Wx'!M282,'по Wx'!B282,IF(B10&gt;'по Wx'!M289,0,LOOKUP(B10,'по Wx'!M282:M289,'по Wx'!B282:B289)))</f>
        <v>0</v>
      </c>
      <c r="R53" s="104" t="e">
        <f>VLOOKUP(S53,'по Wx'!A282:U289,21)</f>
        <v>#N/A</v>
      </c>
      <c r="S53" s="104" t="e">
        <f>IF(B10&lt;'по Wx'!M282,1,VLOOKUP(Q53,'по Wx'!B282:V289,21,FALSE)+1)</f>
        <v>#N/A</v>
      </c>
      <c r="T53" s="104">
        <f>IF(B10&lt;'по Wx'!M290,'по Wx'!B290,IF(B10&gt;'по Wx'!M297,0,LOOKUP(B10,'по Wx'!M290:M297,'по Wx'!B290:B297)))</f>
        <v>0</v>
      </c>
      <c r="U53" s="104" t="e">
        <f>VLOOKUP(V53,'по Wx'!A290:U297,21)</f>
        <v>#N/A</v>
      </c>
      <c r="V53" s="104" t="e">
        <f>IF(B10&lt;'по Wx'!M290,1,VLOOKUP(T53,'по Wx'!B290:V297,21,FALSE)+1)</f>
        <v>#N/A</v>
      </c>
      <c r="W53" s="104">
        <f>IF(B10&lt;'по Wx'!M298,'по Wx'!B298,IF(B10&gt;'по Wx'!M305,0,LOOKUP(B10,'по Wx'!M298:M305,'по Wx'!B298:B305)))</f>
        <v>0</v>
      </c>
      <c r="X53" s="104" t="e">
        <f>VLOOKUP(Y53,'по Wx'!A298:U305,21)</f>
        <v>#N/A</v>
      </c>
      <c r="Y53" s="104" t="e">
        <f>IF(B10&lt;'по Wx'!M298,1,VLOOKUP(W53,'по Wx'!B298:V305,21,FALSE)+1)</f>
        <v>#N/A</v>
      </c>
      <c r="Z53" s="104">
        <f>IF(B10&lt;'по Wx'!M306,'по Wx'!B306,IF(B10&gt;'по Wx'!M307,0,LOOKUP(B10,'по Wx'!M306:M307,'по Wx'!B306:B307)))</f>
        <v>0</v>
      </c>
      <c r="AA53" s="104" t="e">
        <f>VLOOKUP(AB53,'по Wx'!A306:U307,21)</f>
        <v>#N/A</v>
      </c>
      <c r="AB53" s="104" t="e">
        <f>IF(B10&lt;'по Wx'!M306,1,VLOOKUP(Z53,'по Wx'!B306:V307,21,FALSE)+1)</f>
        <v>#N/A</v>
      </c>
      <c r="AC53" s="104">
        <f>IF(B10&lt;'по Wx'!M308,'по Wx'!B308,0)</f>
        <v>0</v>
      </c>
      <c r="AD53" s="102">
        <f>IF(AC53=0,0,1)</f>
        <v>0</v>
      </c>
      <c r="AE53" s="102"/>
      <c r="AF53" s="104">
        <f>IF(B10&lt;'по Wx'!M309,'по Wx'!B309,0)</f>
        <v>0</v>
      </c>
      <c r="AG53" s="171">
        <f>IF(AF53=0,0,1)</f>
        <v>0</v>
      </c>
      <c r="AH53" s="210"/>
    </row>
    <row r="54" spans="16:34" x14ac:dyDescent="0.25">
      <c r="P54" s="106" t="s">
        <v>330</v>
      </c>
      <c r="Q54" s="104" t="str">
        <f>IF(B11&lt;'по Wy'!Q282,'по Wy'!B282,IF(B11&gt;'по Wy'!Q289,0,LOOKUP(B11,'по Wy'!Q282:Q289,'по Wy'!B282:B289)))</f>
        <v>20ДК1</v>
      </c>
      <c r="R54" s="104">
        <f>VLOOKUP(S54,'по Wy'!A282:U289,21)</f>
        <v>8</v>
      </c>
      <c r="S54" s="104">
        <f>IF(B11&lt;'по Wy'!Q282,1,VLOOKUP(Q54,'по Wy'!B282:V289,21,FALSE)+1)</f>
        <v>8</v>
      </c>
      <c r="T54" s="104" t="str">
        <f>IF(B11&lt;'по Wy'!Q290,'по Wy'!B290,IF(B11&gt;'по Wy'!Q297,0,LOOKUP(B11,'по Wy'!Q290:Q297,'по Wy'!B290:B297)))</f>
        <v>20ДК2</v>
      </c>
      <c r="U54" s="104">
        <f>VLOOKUP(V54,'по Wy'!A290:U297,21)</f>
        <v>8</v>
      </c>
      <c r="V54" s="104">
        <f>IF(B11&lt;'по Wy'!Q290,1,VLOOKUP(T54,'по Wy'!B290:V297,21,FALSE)+1)</f>
        <v>8</v>
      </c>
      <c r="W54" s="104" t="str">
        <f>IF(B11&lt;'по Wy'!Q298,'по Wy'!B298,IF(B11&gt;'по Wy'!Q305,0,LOOKUP(B11,'по Wy'!Q298:Q305,'по Wy'!B298:B305)))</f>
        <v>16ДК3</v>
      </c>
      <c r="X54" s="104">
        <f>VLOOKUP(Y54,'по Wy'!A298:U305,21)</f>
        <v>7</v>
      </c>
      <c r="Y54" s="104">
        <f>IF(B11&lt;'по Wy'!Q298,1,VLOOKUP(W54,'по Wy'!B298:V305,21,FALSE)+1)</f>
        <v>7</v>
      </c>
      <c r="Z54" s="104" t="str">
        <f>IF(B11&lt;'по Wy'!Q306,'по Wy'!B306,IF(B11&gt;'по Wy'!Q307,0,LOOKUP(B11,'по Wy'!Q306:Q307,'по Wy'!B306:B307)))</f>
        <v>20ДК4</v>
      </c>
      <c r="AA54" s="104">
        <f>VLOOKUP(AB54,'по Wy'!A306:U307,21)</f>
        <v>2</v>
      </c>
      <c r="AB54" s="104">
        <f>IF(B11&lt;'по Wy'!Q306,1,VLOOKUP(Z54,'по Wy'!B306:V307,21,FALSE)+1)</f>
        <v>2</v>
      </c>
      <c r="AC54" s="104" t="str">
        <f>IF(B11&lt;'по Wy'!Q308,'по Wy'!B308,0)</f>
        <v>20ДК5</v>
      </c>
      <c r="AD54" s="102">
        <f>IF(AC54=0,0,1)</f>
        <v>1</v>
      </c>
      <c r="AE54" s="102"/>
      <c r="AF54" s="104" t="str">
        <f>IF(B11&lt;'по Wy'!Q309,'по Wy'!B309,0)</f>
        <v>20ДК6</v>
      </c>
      <c r="AG54" s="171">
        <f>IF(AF54=0,0,1)</f>
        <v>1</v>
      </c>
      <c r="AH54" s="210"/>
    </row>
    <row r="55" spans="16:34" ht="15.75" thickBot="1" x14ac:dyDescent="0.3">
      <c r="P55" s="145"/>
      <c r="Q55" s="146"/>
      <c r="R55" s="146" t="e">
        <f>IF($E$2=$B$19,MAX(R51,R53),MAX(R51:R54))</f>
        <v>#N/A</v>
      </c>
      <c r="S55" s="146" t="e">
        <f t="shared" ref="S55:AG55" si="7">IF($E$2=$B$19,MAX(S51,S53),MAX(S51:S54))</f>
        <v>#N/A</v>
      </c>
      <c r="T55" s="146">
        <f t="shared" si="7"/>
        <v>0</v>
      </c>
      <c r="U55" s="146" t="e">
        <f t="shared" si="7"/>
        <v>#N/A</v>
      </c>
      <c r="V55" s="146" t="e">
        <f t="shared" si="7"/>
        <v>#N/A</v>
      </c>
      <c r="W55" s="146">
        <f t="shared" si="7"/>
        <v>0</v>
      </c>
      <c r="X55" s="146" t="e">
        <f t="shared" si="7"/>
        <v>#N/A</v>
      </c>
      <c r="Y55" s="146" t="e">
        <f t="shared" si="7"/>
        <v>#N/A</v>
      </c>
      <c r="Z55" s="146">
        <f t="shared" si="7"/>
        <v>0</v>
      </c>
      <c r="AA55" s="146" t="e">
        <f t="shared" si="7"/>
        <v>#N/A</v>
      </c>
      <c r="AB55" s="146" t="e">
        <f t="shared" si="7"/>
        <v>#N/A</v>
      </c>
      <c r="AC55" s="146">
        <f t="shared" si="7"/>
        <v>0</v>
      </c>
      <c r="AD55" s="146">
        <f t="shared" si="7"/>
        <v>0</v>
      </c>
      <c r="AE55" s="146">
        <f t="shared" si="7"/>
        <v>0</v>
      </c>
      <c r="AF55" s="146">
        <f t="shared" si="7"/>
        <v>0</v>
      </c>
      <c r="AG55" s="172">
        <f t="shared" si="7"/>
        <v>0</v>
      </c>
      <c r="AH55" s="210"/>
    </row>
  </sheetData>
  <sheetProtection password="81A7" sheet="1" objects="1" scenarios="1"/>
  <dataConsolidate/>
  <mergeCells count="19">
    <mergeCell ref="A26:A27"/>
    <mergeCell ref="P48:AG48"/>
    <mergeCell ref="P32:X32"/>
    <mergeCell ref="E28:J28"/>
    <mergeCell ref="P24:BH24"/>
    <mergeCell ref="P40:AV40"/>
    <mergeCell ref="E23:L26"/>
    <mergeCell ref="P1:AA1"/>
    <mergeCell ref="F6:K6"/>
    <mergeCell ref="P7:AG7"/>
    <mergeCell ref="P16:AP16"/>
    <mergeCell ref="E22:L22"/>
    <mergeCell ref="L16:L18"/>
    <mergeCell ref="L19:L20"/>
    <mergeCell ref="E14:L14"/>
    <mergeCell ref="M9:O10"/>
    <mergeCell ref="M11:O12"/>
    <mergeCell ref="E2:I2"/>
    <mergeCell ref="A6:E6"/>
  </mergeCells>
  <conditionalFormatting sqref="M8">
    <cfRule type="cellIs" dxfId="6" priority="7" operator="lessThan">
      <formula>0</formula>
    </cfRule>
    <cfRule type="cellIs" dxfId="5" priority="8" operator="lessThan">
      <formula>0</formula>
    </cfRule>
  </conditionalFormatting>
  <conditionalFormatting sqref="K28">
    <cfRule type="cellIs" dxfId="4" priority="6" operator="greaterThan">
      <formula>0</formula>
    </cfRule>
  </conditionalFormatting>
  <conditionalFormatting sqref="O13">
    <cfRule type="cellIs" dxfId="3" priority="9" operator="lessThan">
      <formula>$M$13</formula>
    </cfRule>
    <cfRule type="cellIs" dxfId="2" priority="10" operator="lessThan">
      <formula>#REF!</formula>
    </cfRule>
  </conditionalFormatting>
  <conditionalFormatting sqref="L11">
    <cfRule type="cellIs" dxfId="1" priority="2" operator="equal">
      <formula>0</formula>
    </cfRule>
  </conditionalFormatting>
  <conditionalFormatting sqref="F12:K12">
    <cfRule type="cellIs" dxfId="0" priority="1" operator="greaterThan">
      <formula>0</formula>
    </cfRule>
  </conditionalFormatting>
  <dataValidations count="9">
    <dataValidation type="list" allowBlank="1" showInputMessage="1" showErrorMessage="1" sqref="F16">
      <formula1>Б</formula1>
    </dataValidation>
    <dataValidation type="list" allowBlank="1" showInputMessage="1" showErrorMessage="1" sqref="G16">
      <formula1>Ш</formula1>
    </dataValidation>
    <dataValidation type="list" allowBlank="1" showInputMessage="1" showErrorMessage="1" sqref="H16">
      <formula1>К</formula1>
    </dataValidation>
    <dataValidation type="list" allowBlank="1" showInputMessage="1" showErrorMessage="1" sqref="I16">
      <formula1>С</formula1>
    </dataValidation>
    <dataValidation type="list" allowBlank="1" showInputMessage="1" showErrorMessage="1" sqref="J16">
      <formula1>ДБ</formula1>
    </dataValidation>
    <dataValidation type="list" allowBlank="1" showInputMessage="1" showErrorMessage="1" sqref="K16">
      <formula1>ДК</formula1>
    </dataValidation>
    <dataValidation type="list" allowBlank="1" showInputMessage="1" showErrorMessage="1" sqref="E2">
      <formula1>$B$19:$B$20</formula1>
    </dataValidation>
    <dataValidation type="list" allowBlank="1" showInputMessage="1" showErrorMessage="1" sqref="B1">
      <formula1>см_или_мм</formula1>
    </dataValidation>
    <dataValidation type="list" allowBlank="1" showInputMessage="1" showErrorMessage="1" sqref="A2">
      <formula1>$A$19:$A$20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0"/>
  <sheetViews>
    <sheetView topLeftCell="A121" zoomScale="85" zoomScaleNormal="85" workbookViewId="0">
      <selection activeCell="T152" sqref="T152"/>
    </sheetView>
  </sheetViews>
  <sheetFormatPr defaultRowHeight="15" x14ac:dyDescent="0.25"/>
  <sheetData>
    <row r="1" spans="1:21" ht="79.5" thickBot="1" x14ac:dyDescent="0.3">
      <c r="A1" s="293" t="s">
        <v>5</v>
      </c>
      <c r="B1" s="295" t="s">
        <v>6</v>
      </c>
      <c r="C1" s="296"/>
      <c r="D1" s="296"/>
      <c r="E1" s="296"/>
      <c r="F1" s="296"/>
      <c r="G1" s="296"/>
      <c r="H1" s="297"/>
      <c r="I1" s="1" t="s">
        <v>7</v>
      </c>
      <c r="J1" s="1" t="s">
        <v>9</v>
      </c>
      <c r="K1" s="295" t="s">
        <v>11</v>
      </c>
      <c r="L1" s="296"/>
      <c r="M1" s="296"/>
      <c r="N1" s="296"/>
      <c r="O1" s="296"/>
      <c r="P1" s="296"/>
      <c r="Q1" s="296"/>
      <c r="R1" s="297"/>
    </row>
    <row r="2" spans="1:21" ht="34.5" thickBot="1" x14ac:dyDescent="0.3">
      <c r="A2" s="294"/>
      <c r="B2" s="7" t="s">
        <v>12</v>
      </c>
      <c r="C2" s="7" t="s">
        <v>13</v>
      </c>
      <c r="D2" s="7" t="s">
        <v>0</v>
      </c>
      <c r="E2" s="7" t="s">
        <v>1</v>
      </c>
      <c r="F2" s="7" t="s">
        <v>14</v>
      </c>
      <c r="G2" s="7" t="s">
        <v>15</v>
      </c>
      <c r="H2" s="7" t="s">
        <v>16</v>
      </c>
      <c r="I2" s="8" t="s">
        <v>8</v>
      </c>
      <c r="J2" s="8" t="s">
        <v>10</v>
      </c>
      <c r="K2" s="7" t="s">
        <v>17</v>
      </c>
      <c r="L2" s="7" t="s">
        <v>18</v>
      </c>
      <c r="M2" s="7" t="s">
        <v>19</v>
      </c>
      <c r="N2" s="7" t="s">
        <v>20</v>
      </c>
      <c r="O2" s="7" t="s">
        <v>21</v>
      </c>
      <c r="P2" s="7" t="s">
        <v>22</v>
      </c>
      <c r="Q2" s="7" t="s">
        <v>45</v>
      </c>
      <c r="R2" s="7" t="s">
        <v>46</v>
      </c>
    </row>
    <row r="3" spans="1:21" x14ac:dyDescent="0.25">
      <c r="A3" s="10" t="s">
        <v>23</v>
      </c>
      <c r="B3" s="11">
        <v>100</v>
      </c>
      <c r="C3" s="11">
        <v>55</v>
      </c>
      <c r="D3" s="11">
        <v>4.0999999999999996</v>
      </c>
      <c r="E3" s="11">
        <v>5.7</v>
      </c>
      <c r="F3" s="11">
        <v>88.6</v>
      </c>
      <c r="G3" s="11">
        <v>25.45</v>
      </c>
      <c r="H3" s="11">
        <v>7</v>
      </c>
      <c r="I3" s="11">
        <v>10.32</v>
      </c>
      <c r="J3" s="11">
        <v>8.1</v>
      </c>
      <c r="K3" s="11">
        <v>171.01</v>
      </c>
      <c r="L3" s="11">
        <v>34.200000000000003</v>
      </c>
      <c r="M3" s="11">
        <v>19.7</v>
      </c>
      <c r="N3" s="11">
        <v>40.700000000000003</v>
      </c>
      <c r="O3" s="11">
        <v>15.92</v>
      </c>
      <c r="P3" s="11">
        <v>5.79</v>
      </c>
      <c r="Q3" s="11">
        <v>4.57</v>
      </c>
      <c r="R3" s="12">
        <v>12.42</v>
      </c>
      <c r="S3" s="23">
        <v>3</v>
      </c>
      <c r="U3" s="234">
        <v>1</v>
      </c>
    </row>
    <row r="4" spans="1:21" x14ac:dyDescent="0.25">
      <c r="A4" s="13" t="s">
        <v>24</v>
      </c>
      <c r="B4" s="9">
        <v>117.6</v>
      </c>
      <c r="C4" s="9">
        <v>64</v>
      </c>
      <c r="D4" s="9">
        <v>3.8</v>
      </c>
      <c r="E4" s="9">
        <v>5.0999999999999996</v>
      </c>
      <c r="F4" s="9">
        <v>107.4</v>
      </c>
      <c r="G4" s="9">
        <v>30.1</v>
      </c>
      <c r="H4" s="9">
        <v>7</v>
      </c>
      <c r="I4" s="9">
        <v>11.03</v>
      </c>
      <c r="J4" s="9">
        <v>8.6999999999999993</v>
      </c>
      <c r="K4" s="9">
        <v>257.36</v>
      </c>
      <c r="L4" s="9">
        <v>43.8</v>
      </c>
      <c r="M4" s="9">
        <v>24.94</v>
      </c>
      <c r="N4" s="9">
        <v>48.3</v>
      </c>
      <c r="O4" s="9">
        <v>22.39</v>
      </c>
      <c r="P4" s="9">
        <v>7</v>
      </c>
      <c r="Q4" s="9">
        <v>5.49</v>
      </c>
      <c r="R4" s="14">
        <v>14.25</v>
      </c>
      <c r="S4" s="23">
        <v>4</v>
      </c>
      <c r="T4">
        <f>O4/K4</f>
        <v>8.6998756605533106E-2</v>
      </c>
      <c r="U4" s="234">
        <v>1</v>
      </c>
    </row>
    <row r="5" spans="1:21" x14ac:dyDescent="0.25">
      <c r="A5" s="13" t="s">
        <v>25</v>
      </c>
      <c r="B5" s="9">
        <v>120</v>
      </c>
      <c r="C5" s="9">
        <v>64</v>
      </c>
      <c r="D5" s="9">
        <v>4.4000000000000004</v>
      </c>
      <c r="E5" s="9">
        <v>6.3</v>
      </c>
      <c r="F5" s="9">
        <v>107.4</v>
      </c>
      <c r="G5" s="9">
        <v>29.8</v>
      </c>
      <c r="H5" s="9">
        <v>7</v>
      </c>
      <c r="I5" s="9">
        <v>13.21</v>
      </c>
      <c r="J5" s="9">
        <v>10.4</v>
      </c>
      <c r="K5" s="9">
        <v>317.75</v>
      </c>
      <c r="L5" s="9">
        <v>53</v>
      </c>
      <c r="M5" s="9">
        <v>30.36</v>
      </c>
      <c r="N5" s="9">
        <v>49.04</v>
      </c>
      <c r="O5" s="9">
        <v>27.67</v>
      </c>
      <c r="P5" s="9">
        <v>8.65</v>
      </c>
      <c r="Q5" s="9">
        <v>6.79</v>
      </c>
      <c r="R5" s="14">
        <v>14.47</v>
      </c>
      <c r="S5" s="23">
        <v>5</v>
      </c>
      <c r="T5">
        <f t="shared" ref="T5:T68" si="0">O5/K5</f>
        <v>8.7081038552321008E-2</v>
      </c>
      <c r="U5" s="234">
        <v>1</v>
      </c>
    </row>
    <row r="6" spans="1:21" x14ac:dyDescent="0.25">
      <c r="A6" s="13" t="s">
        <v>26</v>
      </c>
      <c r="B6" s="9">
        <v>137.4</v>
      </c>
      <c r="C6" s="9">
        <v>73</v>
      </c>
      <c r="D6" s="9">
        <v>3.8</v>
      </c>
      <c r="E6" s="9">
        <v>5.6</v>
      </c>
      <c r="F6" s="9">
        <v>126.2</v>
      </c>
      <c r="G6" s="9">
        <v>34.6</v>
      </c>
      <c r="H6" s="9">
        <v>7</v>
      </c>
      <c r="I6" s="9">
        <v>13.39</v>
      </c>
      <c r="J6" s="9">
        <v>10.5</v>
      </c>
      <c r="K6" s="9">
        <v>434.86</v>
      </c>
      <c r="L6" s="9">
        <v>63.3</v>
      </c>
      <c r="M6" s="9">
        <v>35.799999999999997</v>
      </c>
      <c r="N6" s="9">
        <v>56.98</v>
      </c>
      <c r="O6" s="9">
        <v>36.42</v>
      </c>
      <c r="P6" s="9">
        <v>9.98</v>
      </c>
      <c r="Q6" s="9">
        <v>7.76</v>
      </c>
      <c r="R6" s="14">
        <v>16.489999999999998</v>
      </c>
      <c r="S6" s="23">
        <v>6</v>
      </c>
      <c r="T6">
        <f>O6/K6</f>
        <v>8.375109230556961E-2</v>
      </c>
      <c r="U6" s="234">
        <v>1</v>
      </c>
    </row>
    <row r="7" spans="1:21" x14ac:dyDescent="0.25">
      <c r="A7" s="13" t="s">
        <v>27</v>
      </c>
      <c r="B7" s="9">
        <v>140</v>
      </c>
      <c r="C7" s="9">
        <v>73</v>
      </c>
      <c r="D7" s="9">
        <v>4.7</v>
      </c>
      <c r="E7" s="9">
        <v>6.9</v>
      </c>
      <c r="F7" s="9">
        <v>126.2</v>
      </c>
      <c r="G7" s="9">
        <v>34.15</v>
      </c>
      <c r="H7" s="9">
        <v>7</v>
      </c>
      <c r="I7" s="9">
        <v>16.43</v>
      </c>
      <c r="J7" s="9">
        <v>12.9</v>
      </c>
      <c r="K7" s="9">
        <v>541.22</v>
      </c>
      <c r="L7" s="9">
        <v>77.3</v>
      </c>
      <c r="M7" s="9">
        <v>44.17</v>
      </c>
      <c r="N7" s="9">
        <v>57.4</v>
      </c>
      <c r="O7" s="9">
        <v>44.92</v>
      </c>
      <c r="P7" s="9">
        <v>12.31</v>
      </c>
      <c r="Q7" s="9">
        <v>9.6199999999999992</v>
      </c>
      <c r="R7" s="14">
        <v>16.54</v>
      </c>
      <c r="S7" s="23">
        <v>7</v>
      </c>
      <c r="T7">
        <f t="shared" si="0"/>
        <v>8.299767192638853E-2</v>
      </c>
      <c r="U7" s="234">
        <v>1</v>
      </c>
    </row>
    <row r="8" spans="1:21" x14ac:dyDescent="0.25">
      <c r="A8" s="13" t="s">
        <v>28</v>
      </c>
      <c r="B8" s="9">
        <v>157</v>
      </c>
      <c r="C8" s="9">
        <v>82</v>
      </c>
      <c r="D8" s="9">
        <v>4</v>
      </c>
      <c r="E8" s="9">
        <v>5.9</v>
      </c>
      <c r="F8" s="9">
        <v>145.19999999999999</v>
      </c>
      <c r="G8" s="9">
        <v>39</v>
      </c>
      <c r="H8" s="9">
        <v>9</v>
      </c>
      <c r="I8" s="9">
        <v>16.18</v>
      </c>
      <c r="J8" s="9">
        <v>12.7</v>
      </c>
      <c r="K8" s="9">
        <v>689.28</v>
      </c>
      <c r="L8" s="9">
        <v>87.8</v>
      </c>
      <c r="M8" s="9">
        <v>49.55</v>
      </c>
      <c r="N8" s="9">
        <v>65.27</v>
      </c>
      <c r="O8" s="9">
        <v>54.43</v>
      </c>
      <c r="P8" s="9">
        <v>13.27</v>
      </c>
      <c r="Q8" s="9">
        <v>10.35</v>
      </c>
      <c r="R8" s="14">
        <v>18.34</v>
      </c>
      <c r="S8" s="23">
        <v>8</v>
      </c>
      <c r="T8">
        <f t="shared" si="0"/>
        <v>7.8966457753017638E-2</v>
      </c>
      <c r="U8" s="234">
        <v>1</v>
      </c>
    </row>
    <row r="9" spans="1:21" x14ac:dyDescent="0.25">
      <c r="A9" s="13" t="s">
        <v>29</v>
      </c>
      <c r="B9" s="9">
        <v>160</v>
      </c>
      <c r="C9" s="9">
        <v>82</v>
      </c>
      <c r="D9" s="9">
        <v>5</v>
      </c>
      <c r="E9" s="9">
        <v>7.4</v>
      </c>
      <c r="F9" s="9">
        <v>145.19999999999999</v>
      </c>
      <c r="G9" s="9">
        <v>38.5</v>
      </c>
      <c r="H9" s="9">
        <v>9</v>
      </c>
      <c r="I9" s="9">
        <v>20.09</v>
      </c>
      <c r="J9" s="9">
        <v>15.8</v>
      </c>
      <c r="K9" s="9">
        <v>869.29</v>
      </c>
      <c r="L9" s="9">
        <v>108.7</v>
      </c>
      <c r="M9" s="9">
        <v>61.93</v>
      </c>
      <c r="N9" s="9">
        <v>65.78</v>
      </c>
      <c r="O9" s="9">
        <v>68.31</v>
      </c>
      <c r="P9" s="9">
        <v>16.66</v>
      </c>
      <c r="Q9" s="9">
        <v>13.05</v>
      </c>
      <c r="R9" s="14">
        <v>18.440000000000001</v>
      </c>
      <c r="S9" s="23">
        <v>9</v>
      </c>
      <c r="T9">
        <f t="shared" si="0"/>
        <v>7.8581371003922748E-2</v>
      </c>
      <c r="U9" s="234">
        <v>1</v>
      </c>
    </row>
    <row r="10" spans="1:21" x14ac:dyDescent="0.25">
      <c r="A10" s="13" t="s">
        <v>30</v>
      </c>
      <c r="B10" s="9">
        <v>177</v>
      </c>
      <c r="C10" s="9">
        <v>91</v>
      </c>
      <c r="D10" s="9">
        <v>4.3</v>
      </c>
      <c r="E10" s="9">
        <v>6.5</v>
      </c>
      <c r="F10" s="9">
        <v>164</v>
      </c>
      <c r="G10" s="9">
        <v>43.35</v>
      </c>
      <c r="H10" s="9">
        <v>9</v>
      </c>
      <c r="I10" s="9">
        <v>19.579999999999998</v>
      </c>
      <c r="J10" s="9">
        <v>15.4</v>
      </c>
      <c r="K10" s="9">
        <v>1062.74</v>
      </c>
      <c r="L10" s="9">
        <v>120.1</v>
      </c>
      <c r="M10" s="9">
        <v>67.66</v>
      </c>
      <c r="N10" s="9">
        <v>73.680000000000007</v>
      </c>
      <c r="O10" s="9">
        <v>81.89</v>
      </c>
      <c r="P10" s="9">
        <v>18</v>
      </c>
      <c r="Q10" s="9">
        <v>13.98</v>
      </c>
      <c r="R10" s="14">
        <v>20.45</v>
      </c>
      <c r="S10" s="23">
        <v>10</v>
      </c>
      <c r="T10">
        <f t="shared" si="0"/>
        <v>7.7055535690761623E-2</v>
      </c>
      <c r="U10" s="235">
        <v>0</v>
      </c>
    </row>
    <row r="11" spans="1:21" x14ac:dyDescent="0.25">
      <c r="A11" s="13" t="s">
        <v>31</v>
      </c>
      <c r="B11" s="9">
        <v>180</v>
      </c>
      <c r="C11" s="9">
        <v>91</v>
      </c>
      <c r="D11" s="9">
        <v>5.3</v>
      </c>
      <c r="E11" s="9">
        <v>8</v>
      </c>
      <c r="F11" s="9">
        <v>164</v>
      </c>
      <c r="G11" s="9">
        <v>42.85</v>
      </c>
      <c r="H11" s="9">
        <v>9</v>
      </c>
      <c r="I11" s="9">
        <v>23.95</v>
      </c>
      <c r="J11" s="9">
        <v>18.8</v>
      </c>
      <c r="K11" s="9">
        <v>1316.96</v>
      </c>
      <c r="L11" s="9">
        <v>146.30000000000001</v>
      </c>
      <c r="M11" s="9">
        <v>83.21</v>
      </c>
      <c r="N11" s="9">
        <v>74.16</v>
      </c>
      <c r="O11" s="9">
        <v>100.85</v>
      </c>
      <c r="P11" s="9">
        <v>22.16</v>
      </c>
      <c r="Q11" s="9">
        <v>17.3</v>
      </c>
      <c r="R11" s="14">
        <v>20.52</v>
      </c>
      <c r="S11" s="23">
        <v>11</v>
      </c>
      <c r="T11">
        <f t="shared" si="0"/>
        <v>7.6577876321224633E-2</v>
      </c>
      <c r="U11" s="235">
        <v>0</v>
      </c>
    </row>
    <row r="12" spans="1:21" x14ac:dyDescent="0.25">
      <c r="A12" s="13" t="s">
        <v>32</v>
      </c>
      <c r="B12" s="9">
        <v>198</v>
      </c>
      <c r="C12" s="9">
        <v>99</v>
      </c>
      <c r="D12" s="9">
        <v>4.5</v>
      </c>
      <c r="E12" s="9">
        <v>7</v>
      </c>
      <c r="F12" s="9">
        <v>184</v>
      </c>
      <c r="G12" s="9">
        <v>47.25</v>
      </c>
      <c r="H12" s="9">
        <v>11</v>
      </c>
      <c r="I12" s="9">
        <v>23.18</v>
      </c>
      <c r="J12" s="9">
        <v>18.2</v>
      </c>
      <c r="K12" s="9">
        <v>1581.56</v>
      </c>
      <c r="L12" s="9">
        <v>159.80000000000001</v>
      </c>
      <c r="M12" s="9">
        <v>89.88</v>
      </c>
      <c r="N12" s="9">
        <v>82.6</v>
      </c>
      <c r="O12" s="9">
        <v>113.62</v>
      </c>
      <c r="P12" s="9">
        <v>22.95</v>
      </c>
      <c r="Q12" s="9">
        <v>17.86</v>
      </c>
      <c r="R12" s="14">
        <v>22.14</v>
      </c>
      <c r="S12" s="23">
        <v>12</v>
      </c>
      <c r="T12">
        <f t="shared" si="0"/>
        <v>7.1840461316674681E-2</v>
      </c>
      <c r="U12" s="236">
        <v>0</v>
      </c>
    </row>
    <row r="13" spans="1:21" x14ac:dyDescent="0.25">
      <c r="A13" s="13" t="s">
        <v>33</v>
      </c>
      <c r="B13" s="9">
        <v>200</v>
      </c>
      <c r="C13" s="9">
        <v>100</v>
      </c>
      <c r="D13" s="9">
        <v>5.5</v>
      </c>
      <c r="E13" s="9">
        <v>8</v>
      </c>
      <c r="F13" s="9">
        <v>184</v>
      </c>
      <c r="G13" s="9">
        <v>47.25</v>
      </c>
      <c r="H13" s="9">
        <v>11</v>
      </c>
      <c r="I13" s="9">
        <v>27.16</v>
      </c>
      <c r="J13" s="9">
        <v>21.3</v>
      </c>
      <c r="K13" s="9">
        <v>1844.26</v>
      </c>
      <c r="L13" s="9">
        <v>184.4</v>
      </c>
      <c r="M13" s="9">
        <v>104.73</v>
      </c>
      <c r="N13" s="9">
        <v>82.41</v>
      </c>
      <c r="O13" s="9">
        <v>133.91</v>
      </c>
      <c r="P13" s="9">
        <v>26.78</v>
      </c>
      <c r="Q13" s="9">
        <v>20.97</v>
      </c>
      <c r="R13" s="14">
        <v>22.21</v>
      </c>
      <c r="S13" s="23">
        <v>13</v>
      </c>
      <c r="T13">
        <f t="shared" si="0"/>
        <v>7.2609068135729232E-2</v>
      </c>
      <c r="U13" s="234">
        <v>1</v>
      </c>
    </row>
    <row r="14" spans="1:21" x14ac:dyDescent="0.25">
      <c r="A14" s="13" t="s">
        <v>34</v>
      </c>
      <c r="B14" s="9">
        <v>203</v>
      </c>
      <c r="C14" s="9">
        <v>101</v>
      </c>
      <c r="D14" s="9">
        <v>6.5</v>
      </c>
      <c r="E14" s="9">
        <v>9.5</v>
      </c>
      <c r="F14" s="9">
        <v>184</v>
      </c>
      <c r="G14" s="9">
        <v>47.25</v>
      </c>
      <c r="H14" s="9">
        <v>11</v>
      </c>
      <c r="I14" s="9">
        <v>32.19</v>
      </c>
      <c r="J14" s="9">
        <v>25.3</v>
      </c>
      <c r="K14" s="9">
        <v>2218.4899999999998</v>
      </c>
      <c r="L14" s="9">
        <v>218.6</v>
      </c>
      <c r="M14" s="9">
        <v>124.99</v>
      </c>
      <c r="N14" s="9">
        <v>83.02</v>
      </c>
      <c r="O14" s="9">
        <v>163.93</v>
      </c>
      <c r="P14" s="9">
        <v>32.46</v>
      </c>
      <c r="Q14" s="9">
        <v>25.5</v>
      </c>
      <c r="R14" s="14">
        <v>22.57</v>
      </c>
      <c r="S14" s="23">
        <v>14</v>
      </c>
      <c r="T14">
        <f t="shared" si="0"/>
        <v>7.3892602626110568E-2</v>
      </c>
      <c r="U14" s="234">
        <v>1</v>
      </c>
    </row>
    <row r="15" spans="1:21" x14ac:dyDescent="0.25">
      <c r="A15" s="13" t="s">
        <v>35</v>
      </c>
      <c r="B15" s="9">
        <v>208</v>
      </c>
      <c r="C15" s="9">
        <v>102</v>
      </c>
      <c r="D15" s="9">
        <v>8</v>
      </c>
      <c r="E15" s="9">
        <v>12</v>
      </c>
      <c r="F15" s="9">
        <v>184</v>
      </c>
      <c r="G15" s="9">
        <v>47</v>
      </c>
      <c r="H15" s="9">
        <v>11</v>
      </c>
      <c r="I15" s="9">
        <v>40.24</v>
      </c>
      <c r="J15" s="9">
        <v>31.6</v>
      </c>
      <c r="K15" s="9">
        <v>2852.62</v>
      </c>
      <c r="L15" s="9">
        <v>274.3</v>
      </c>
      <c r="M15" s="9">
        <v>158.46</v>
      </c>
      <c r="N15" s="9">
        <v>84.2</v>
      </c>
      <c r="O15" s="9">
        <v>213.5</v>
      </c>
      <c r="P15" s="9">
        <v>41.86</v>
      </c>
      <c r="Q15" s="9">
        <v>33.020000000000003</v>
      </c>
      <c r="R15" s="14">
        <v>23.03</v>
      </c>
      <c r="S15" s="23">
        <v>15</v>
      </c>
      <c r="T15">
        <f t="shared" si="0"/>
        <v>7.48434772244463E-2</v>
      </c>
      <c r="U15" s="234">
        <v>1</v>
      </c>
    </row>
    <row r="16" spans="1:21" x14ac:dyDescent="0.25">
      <c r="A16" s="13" t="s">
        <v>36</v>
      </c>
      <c r="B16" s="9">
        <v>248</v>
      </c>
      <c r="C16" s="9">
        <v>124</v>
      </c>
      <c r="D16" s="9">
        <v>5</v>
      </c>
      <c r="E16" s="9">
        <v>8</v>
      </c>
      <c r="F16" s="9">
        <v>232</v>
      </c>
      <c r="G16" s="9">
        <v>59.5</v>
      </c>
      <c r="H16" s="9">
        <v>12</v>
      </c>
      <c r="I16" s="9">
        <v>32.68</v>
      </c>
      <c r="J16" s="9">
        <v>25.7</v>
      </c>
      <c r="K16" s="9">
        <v>3537.11</v>
      </c>
      <c r="L16" s="9">
        <v>285.3</v>
      </c>
      <c r="M16" s="9">
        <v>159.68</v>
      </c>
      <c r="N16" s="9">
        <v>104.04</v>
      </c>
      <c r="O16" s="9">
        <v>254.85</v>
      </c>
      <c r="P16" s="9">
        <v>41.11</v>
      </c>
      <c r="Q16" s="9">
        <v>31.8</v>
      </c>
      <c r="R16" s="14">
        <v>27.93</v>
      </c>
      <c r="S16" s="23">
        <v>16</v>
      </c>
      <c r="T16">
        <f t="shared" si="0"/>
        <v>7.2050346186576048E-2</v>
      </c>
      <c r="U16" s="234">
        <v>1</v>
      </c>
    </row>
    <row r="17" spans="1:21" x14ac:dyDescent="0.25">
      <c r="A17" s="13" t="s">
        <v>37</v>
      </c>
      <c r="B17" s="9">
        <v>250</v>
      </c>
      <c r="C17" s="9">
        <v>125</v>
      </c>
      <c r="D17" s="9">
        <v>6</v>
      </c>
      <c r="E17" s="9">
        <v>9</v>
      </c>
      <c r="F17" s="9">
        <v>232</v>
      </c>
      <c r="G17" s="9">
        <v>59.5</v>
      </c>
      <c r="H17" s="9">
        <v>12</v>
      </c>
      <c r="I17" s="9">
        <v>37.659999999999997</v>
      </c>
      <c r="J17" s="9">
        <v>29.6</v>
      </c>
      <c r="K17" s="9">
        <v>4051.73</v>
      </c>
      <c r="L17" s="9">
        <v>324.10000000000002</v>
      </c>
      <c r="M17" s="9">
        <v>182.93</v>
      </c>
      <c r="N17" s="9">
        <v>103.73</v>
      </c>
      <c r="O17" s="9">
        <v>293.85000000000002</v>
      </c>
      <c r="P17" s="9">
        <v>47.02</v>
      </c>
      <c r="Q17" s="9">
        <v>36.549999999999997</v>
      </c>
      <c r="R17" s="14">
        <v>27.93</v>
      </c>
      <c r="S17" s="23">
        <v>17</v>
      </c>
      <c r="T17">
        <f t="shared" si="0"/>
        <v>7.2524575921890155E-2</v>
      </c>
      <c r="U17" s="234">
        <v>1</v>
      </c>
    </row>
    <row r="18" spans="1:21" x14ac:dyDescent="0.25">
      <c r="A18" s="13" t="s">
        <v>38</v>
      </c>
      <c r="B18" s="9">
        <v>255</v>
      </c>
      <c r="C18" s="9">
        <v>126</v>
      </c>
      <c r="D18" s="9">
        <v>7.5</v>
      </c>
      <c r="E18" s="9">
        <v>11.5</v>
      </c>
      <c r="F18" s="9">
        <v>232</v>
      </c>
      <c r="G18" s="9">
        <v>59.25</v>
      </c>
      <c r="H18" s="9">
        <v>12</v>
      </c>
      <c r="I18" s="9">
        <v>47.62</v>
      </c>
      <c r="J18" s="9">
        <v>37.4</v>
      </c>
      <c r="K18" s="9">
        <v>5238.16</v>
      </c>
      <c r="L18" s="9">
        <v>410.8</v>
      </c>
      <c r="M18" s="9">
        <v>233.88</v>
      </c>
      <c r="N18" s="9">
        <v>104.88</v>
      </c>
      <c r="O18" s="9">
        <v>384.79</v>
      </c>
      <c r="P18" s="9">
        <v>61.08</v>
      </c>
      <c r="Q18" s="9">
        <v>47.67</v>
      </c>
      <c r="R18" s="14">
        <v>28.43</v>
      </c>
      <c r="S18" s="23">
        <v>18</v>
      </c>
      <c r="T18">
        <f t="shared" si="0"/>
        <v>7.3459000870534696E-2</v>
      </c>
      <c r="U18" s="234">
        <v>1</v>
      </c>
    </row>
    <row r="19" spans="1:21" x14ac:dyDescent="0.25">
      <c r="A19" s="13" t="s">
        <v>39</v>
      </c>
      <c r="B19" s="9">
        <v>260</v>
      </c>
      <c r="C19" s="9">
        <v>127</v>
      </c>
      <c r="D19" s="9">
        <v>9</v>
      </c>
      <c r="E19" s="9">
        <v>14</v>
      </c>
      <c r="F19" s="9">
        <v>232</v>
      </c>
      <c r="G19" s="9">
        <v>59</v>
      </c>
      <c r="H19" s="9">
        <v>12</v>
      </c>
      <c r="I19" s="9">
        <v>57.68</v>
      </c>
      <c r="J19" s="9">
        <v>45.3</v>
      </c>
      <c r="K19" s="9">
        <v>6481.01</v>
      </c>
      <c r="L19" s="9">
        <v>498.5</v>
      </c>
      <c r="M19" s="9">
        <v>286.25</v>
      </c>
      <c r="N19" s="9">
        <v>106</v>
      </c>
      <c r="O19" s="9">
        <v>480.07</v>
      </c>
      <c r="P19" s="9">
        <v>75.599999999999994</v>
      </c>
      <c r="Q19" s="9">
        <v>59.24</v>
      </c>
      <c r="R19" s="14">
        <v>28.85</v>
      </c>
      <c r="S19" s="23">
        <v>19</v>
      </c>
      <c r="T19">
        <f t="shared" si="0"/>
        <v>7.4073331162889736E-2</v>
      </c>
      <c r="U19" s="234">
        <v>1</v>
      </c>
    </row>
    <row r="20" spans="1:21" x14ac:dyDescent="0.25">
      <c r="A20" s="13" t="s">
        <v>40</v>
      </c>
      <c r="B20" s="9">
        <v>298</v>
      </c>
      <c r="C20" s="9">
        <v>149</v>
      </c>
      <c r="D20" s="9">
        <v>5.5</v>
      </c>
      <c r="E20" s="9">
        <v>8</v>
      </c>
      <c r="F20" s="9">
        <v>282</v>
      </c>
      <c r="G20" s="9">
        <v>71.75</v>
      </c>
      <c r="H20" s="9">
        <v>13</v>
      </c>
      <c r="I20" s="9">
        <v>40.799999999999997</v>
      </c>
      <c r="J20" s="9">
        <v>32</v>
      </c>
      <c r="K20" s="9">
        <v>6318.22</v>
      </c>
      <c r="L20" s="9">
        <v>424</v>
      </c>
      <c r="M20" s="9">
        <v>237.53</v>
      </c>
      <c r="N20" s="9">
        <v>124.44</v>
      </c>
      <c r="O20" s="9">
        <v>442</v>
      </c>
      <c r="P20" s="9">
        <v>59.33</v>
      </c>
      <c r="Q20" s="9">
        <v>45.88</v>
      </c>
      <c r="R20" s="14">
        <v>32.909999999999997</v>
      </c>
      <c r="S20" s="23">
        <v>20</v>
      </c>
      <c r="T20">
        <f t="shared" si="0"/>
        <v>6.9956411774202226E-2</v>
      </c>
      <c r="U20" s="234">
        <v>1</v>
      </c>
    </row>
    <row r="21" spans="1:21" x14ac:dyDescent="0.25">
      <c r="A21" s="13" t="s">
        <v>41</v>
      </c>
      <c r="B21" s="9">
        <v>300</v>
      </c>
      <c r="C21" s="9">
        <v>150</v>
      </c>
      <c r="D21" s="9">
        <v>6.5</v>
      </c>
      <c r="E21" s="9">
        <v>9</v>
      </c>
      <c r="F21" s="9">
        <v>282</v>
      </c>
      <c r="G21" s="9">
        <v>71.75</v>
      </c>
      <c r="H21" s="9">
        <v>13</v>
      </c>
      <c r="I21" s="9">
        <v>46.78</v>
      </c>
      <c r="J21" s="9">
        <v>36.700000000000003</v>
      </c>
      <c r="K21" s="9">
        <v>7209.26</v>
      </c>
      <c r="L21" s="9">
        <v>480.6</v>
      </c>
      <c r="M21" s="9">
        <v>271.06</v>
      </c>
      <c r="N21" s="9">
        <v>124.14</v>
      </c>
      <c r="O21" s="9">
        <v>507.53</v>
      </c>
      <c r="P21" s="9">
        <v>67.67</v>
      </c>
      <c r="Q21" s="9">
        <v>52.56</v>
      </c>
      <c r="R21" s="14">
        <v>32.94</v>
      </c>
      <c r="S21" s="23">
        <v>21</v>
      </c>
      <c r="T21">
        <f t="shared" si="0"/>
        <v>7.0399735895223636E-2</v>
      </c>
      <c r="U21" s="234">
        <v>1</v>
      </c>
    </row>
    <row r="22" spans="1:21" x14ac:dyDescent="0.25">
      <c r="A22" s="13" t="s">
        <v>42</v>
      </c>
      <c r="B22" s="9">
        <v>305</v>
      </c>
      <c r="C22" s="9">
        <v>151</v>
      </c>
      <c r="D22" s="9">
        <v>8</v>
      </c>
      <c r="E22" s="9">
        <v>11.5</v>
      </c>
      <c r="F22" s="9">
        <v>282</v>
      </c>
      <c r="G22" s="9">
        <v>71.5</v>
      </c>
      <c r="H22" s="9">
        <v>13</v>
      </c>
      <c r="I22" s="9">
        <v>58.74</v>
      </c>
      <c r="J22" s="9">
        <v>46.1</v>
      </c>
      <c r="K22" s="9">
        <v>9254.92</v>
      </c>
      <c r="L22" s="9">
        <v>606.9</v>
      </c>
      <c r="M22" s="9">
        <v>344.37</v>
      </c>
      <c r="N22" s="9">
        <v>125.52</v>
      </c>
      <c r="O22" s="9">
        <v>661.88</v>
      </c>
      <c r="P22" s="9">
        <v>87.67</v>
      </c>
      <c r="Q22" s="9">
        <v>68.31</v>
      </c>
      <c r="R22" s="14">
        <v>33.57</v>
      </c>
      <c r="S22" s="23">
        <v>22</v>
      </c>
      <c r="T22">
        <f t="shared" si="0"/>
        <v>7.1516555518578231E-2</v>
      </c>
      <c r="U22" s="234">
        <v>1</v>
      </c>
    </row>
    <row r="23" spans="1:21" x14ac:dyDescent="0.25">
      <c r="A23" s="13" t="s">
        <v>43</v>
      </c>
      <c r="B23" s="9">
        <v>310</v>
      </c>
      <c r="C23" s="9">
        <v>152</v>
      </c>
      <c r="D23" s="9">
        <v>9.5</v>
      </c>
      <c r="E23" s="9">
        <v>14</v>
      </c>
      <c r="F23" s="9">
        <v>282</v>
      </c>
      <c r="G23" s="9">
        <v>71.25</v>
      </c>
      <c r="H23" s="9">
        <v>13</v>
      </c>
      <c r="I23" s="9">
        <v>70.8</v>
      </c>
      <c r="J23" s="9">
        <v>55.6</v>
      </c>
      <c r="K23" s="9">
        <v>11381.41</v>
      </c>
      <c r="L23" s="9">
        <v>734.3</v>
      </c>
      <c r="M23" s="9">
        <v>419.4</v>
      </c>
      <c r="N23" s="9">
        <v>126.79</v>
      </c>
      <c r="O23" s="9">
        <v>822.37</v>
      </c>
      <c r="P23" s="9">
        <v>108.21</v>
      </c>
      <c r="Q23" s="9">
        <v>84.6</v>
      </c>
      <c r="R23" s="14">
        <v>34.08</v>
      </c>
      <c r="S23" s="23">
        <v>23</v>
      </c>
      <c r="T23">
        <f t="shared" si="0"/>
        <v>7.2255546544760269E-2</v>
      </c>
      <c r="U23" s="234">
        <v>1</v>
      </c>
    </row>
    <row r="24" spans="1:21" x14ac:dyDescent="0.25">
      <c r="A24" s="13" t="s">
        <v>44</v>
      </c>
      <c r="B24" s="9">
        <v>346</v>
      </c>
      <c r="C24" s="9">
        <v>174</v>
      </c>
      <c r="D24" s="9">
        <v>6</v>
      </c>
      <c r="E24" s="9">
        <v>9</v>
      </c>
      <c r="F24" s="9">
        <v>328</v>
      </c>
      <c r="G24" s="9">
        <v>84</v>
      </c>
      <c r="H24" s="9">
        <v>14</v>
      </c>
      <c r="I24" s="9">
        <v>52.68</v>
      </c>
      <c r="J24" s="9">
        <v>41.4</v>
      </c>
      <c r="K24" s="9">
        <v>11094.49</v>
      </c>
      <c r="L24" s="9">
        <v>641.29999999999995</v>
      </c>
      <c r="M24" s="9">
        <v>358.09</v>
      </c>
      <c r="N24" s="9">
        <v>145.12</v>
      </c>
      <c r="O24" s="9">
        <v>791.54</v>
      </c>
      <c r="P24" s="9">
        <v>90.98</v>
      </c>
      <c r="Q24" s="9">
        <v>70.11</v>
      </c>
      <c r="R24" s="14">
        <v>38.76</v>
      </c>
      <c r="S24" s="23">
        <v>24</v>
      </c>
      <c r="T24">
        <f t="shared" si="0"/>
        <v>7.1345325472374127E-2</v>
      </c>
      <c r="U24" s="234">
        <v>1</v>
      </c>
    </row>
    <row r="25" spans="1:21" x14ac:dyDescent="0.25">
      <c r="A25" s="13" t="s">
        <v>47</v>
      </c>
      <c r="B25" s="9">
        <v>350</v>
      </c>
      <c r="C25" s="9">
        <v>175</v>
      </c>
      <c r="D25" s="9">
        <v>7</v>
      </c>
      <c r="E25" s="9">
        <v>11</v>
      </c>
      <c r="F25" s="9">
        <v>328</v>
      </c>
      <c r="G25" s="9">
        <v>84</v>
      </c>
      <c r="H25" s="9">
        <v>14</v>
      </c>
      <c r="I25" s="9">
        <v>63.14</v>
      </c>
      <c r="J25" s="9">
        <v>49.6</v>
      </c>
      <c r="K25" s="9">
        <v>13559.01</v>
      </c>
      <c r="L25" s="9">
        <v>774.8</v>
      </c>
      <c r="M25" s="9">
        <v>433.96</v>
      </c>
      <c r="N25" s="9">
        <v>146.54</v>
      </c>
      <c r="O25" s="9">
        <v>984.34</v>
      </c>
      <c r="P25" s="9">
        <v>112.5</v>
      </c>
      <c r="Q25" s="9">
        <v>86.79</v>
      </c>
      <c r="R25" s="14">
        <v>39.479999999999997</v>
      </c>
      <c r="S25" s="23">
        <v>25</v>
      </c>
      <c r="T25">
        <f t="shared" si="0"/>
        <v>7.2596745632608872E-2</v>
      </c>
      <c r="U25" s="234">
        <v>1</v>
      </c>
    </row>
    <row r="26" spans="1:21" x14ac:dyDescent="0.25">
      <c r="A26" s="13" t="s">
        <v>48</v>
      </c>
      <c r="B26" s="9">
        <v>355</v>
      </c>
      <c r="C26" s="9">
        <v>176</v>
      </c>
      <c r="D26" s="9">
        <v>8.5</v>
      </c>
      <c r="E26" s="9">
        <v>13.5</v>
      </c>
      <c r="F26" s="9">
        <v>328</v>
      </c>
      <c r="G26" s="9">
        <v>83.75</v>
      </c>
      <c r="H26" s="9">
        <v>14</v>
      </c>
      <c r="I26" s="9">
        <v>77.08</v>
      </c>
      <c r="J26" s="9">
        <v>60.5</v>
      </c>
      <c r="K26" s="9">
        <v>16797.02</v>
      </c>
      <c r="L26" s="9">
        <v>946.3</v>
      </c>
      <c r="M26" s="9">
        <v>533.54</v>
      </c>
      <c r="N26" s="9">
        <v>147.62</v>
      </c>
      <c r="O26" s="9">
        <v>1229.3599999999999</v>
      </c>
      <c r="P26" s="9">
        <v>139.69999999999999</v>
      </c>
      <c r="Q26" s="9">
        <v>108.13</v>
      </c>
      <c r="R26" s="14">
        <v>39.94</v>
      </c>
      <c r="S26" s="23">
        <v>26</v>
      </c>
      <c r="T26">
        <f t="shared" si="0"/>
        <v>7.3189172841373051E-2</v>
      </c>
      <c r="U26" s="234">
        <v>1</v>
      </c>
    </row>
    <row r="27" spans="1:21" x14ac:dyDescent="0.25">
      <c r="A27" s="13" t="s">
        <v>49</v>
      </c>
      <c r="B27" s="9">
        <v>361</v>
      </c>
      <c r="C27" s="9">
        <v>177</v>
      </c>
      <c r="D27" s="9">
        <v>10</v>
      </c>
      <c r="E27" s="9">
        <v>16.5</v>
      </c>
      <c r="F27" s="9">
        <v>328</v>
      </c>
      <c r="G27" s="9">
        <v>83.5</v>
      </c>
      <c r="H27" s="9">
        <v>14</v>
      </c>
      <c r="I27" s="9">
        <v>92.89</v>
      </c>
      <c r="J27" s="9">
        <v>72.900000000000006</v>
      </c>
      <c r="K27" s="9">
        <v>20719.71</v>
      </c>
      <c r="L27" s="9">
        <v>1147.9000000000001</v>
      </c>
      <c r="M27" s="9">
        <v>651.07000000000005</v>
      </c>
      <c r="N27" s="9">
        <v>149.35</v>
      </c>
      <c r="O27" s="9">
        <v>1528.9</v>
      </c>
      <c r="P27" s="9">
        <v>172.76</v>
      </c>
      <c r="Q27" s="9">
        <v>134.02000000000001</v>
      </c>
      <c r="R27" s="14">
        <v>40.57</v>
      </c>
      <c r="S27" s="23">
        <v>27</v>
      </c>
      <c r="T27">
        <f t="shared" si="0"/>
        <v>7.378964280870727E-2</v>
      </c>
      <c r="U27" s="234">
        <v>1</v>
      </c>
    </row>
    <row r="28" spans="1:21" x14ac:dyDescent="0.25">
      <c r="A28" s="13" t="s">
        <v>50</v>
      </c>
      <c r="B28" s="9">
        <v>396</v>
      </c>
      <c r="C28" s="9">
        <v>199</v>
      </c>
      <c r="D28" s="9">
        <v>7</v>
      </c>
      <c r="E28" s="9">
        <v>11</v>
      </c>
      <c r="F28" s="9">
        <v>374</v>
      </c>
      <c r="G28" s="9">
        <v>96</v>
      </c>
      <c r="H28" s="9">
        <v>16</v>
      </c>
      <c r="I28" s="9">
        <v>72.16</v>
      </c>
      <c r="J28" s="9">
        <v>56.6</v>
      </c>
      <c r="K28" s="9">
        <v>20018.830000000002</v>
      </c>
      <c r="L28" s="9">
        <v>1011.1</v>
      </c>
      <c r="M28" s="9">
        <v>563.92999999999995</v>
      </c>
      <c r="N28" s="9">
        <v>166.56</v>
      </c>
      <c r="O28" s="9">
        <v>1447.14</v>
      </c>
      <c r="P28" s="9">
        <v>145.44</v>
      </c>
      <c r="Q28" s="9">
        <v>111.97</v>
      </c>
      <c r="R28" s="14">
        <v>44.78</v>
      </c>
      <c r="S28" s="23">
        <v>28</v>
      </c>
      <c r="T28">
        <f t="shared" si="0"/>
        <v>7.2288939963024809E-2</v>
      </c>
      <c r="U28" s="234">
        <v>1</v>
      </c>
    </row>
    <row r="29" spans="1:21" x14ac:dyDescent="0.25">
      <c r="A29" s="13" t="s">
        <v>51</v>
      </c>
      <c r="B29" s="9">
        <v>400</v>
      </c>
      <c r="C29" s="9">
        <v>200</v>
      </c>
      <c r="D29" s="9">
        <v>8</v>
      </c>
      <c r="E29" s="9">
        <v>13</v>
      </c>
      <c r="F29" s="9">
        <v>374</v>
      </c>
      <c r="G29" s="9">
        <v>96</v>
      </c>
      <c r="H29" s="9">
        <v>16</v>
      </c>
      <c r="I29" s="9">
        <v>84.12</v>
      </c>
      <c r="J29" s="9">
        <v>66</v>
      </c>
      <c r="K29" s="9">
        <v>23704.43</v>
      </c>
      <c r="L29" s="9">
        <v>1185.2</v>
      </c>
      <c r="M29" s="9">
        <v>663.13</v>
      </c>
      <c r="N29" s="9">
        <v>167.87</v>
      </c>
      <c r="O29" s="9">
        <v>1736.39</v>
      </c>
      <c r="P29" s="9">
        <v>173.64</v>
      </c>
      <c r="Q29" s="9">
        <v>133.82</v>
      </c>
      <c r="R29" s="14">
        <v>45.43</v>
      </c>
      <c r="S29" s="23">
        <v>29</v>
      </c>
      <c r="T29">
        <f t="shared" si="0"/>
        <v>7.3251708646864741E-2</v>
      </c>
      <c r="U29" s="234">
        <v>1</v>
      </c>
    </row>
    <row r="30" spans="1:21" x14ac:dyDescent="0.25">
      <c r="A30" s="13" t="s">
        <v>52</v>
      </c>
      <c r="B30" s="9">
        <v>406</v>
      </c>
      <c r="C30" s="9">
        <v>201</v>
      </c>
      <c r="D30" s="9">
        <v>9.5</v>
      </c>
      <c r="E30" s="9">
        <v>16</v>
      </c>
      <c r="F30" s="9">
        <v>374</v>
      </c>
      <c r="G30" s="9">
        <v>95.75</v>
      </c>
      <c r="H30" s="9">
        <v>16</v>
      </c>
      <c r="I30" s="9">
        <v>102.05</v>
      </c>
      <c r="J30" s="9">
        <v>80.099999999999994</v>
      </c>
      <c r="K30" s="9">
        <v>29352.45</v>
      </c>
      <c r="L30" s="9">
        <v>1445.9</v>
      </c>
      <c r="M30" s="9">
        <v>813.38</v>
      </c>
      <c r="N30" s="9">
        <v>169.6</v>
      </c>
      <c r="O30" s="9">
        <v>2169.89</v>
      </c>
      <c r="P30" s="9">
        <v>215.91</v>
      </c>
      <c r="Q30" s="9">
        <v>166.74</v>
      </c>
      <c r="R30" s="14">
        <v>46.11</v>
      </c>
      <c r="S30" s="23">
        <v>30</v>
      </c>
      <c r="T30">
        <f t="shared" si="0"/>
        <v>7.3925345243753077E-2</v>
      </c>
      <c r="U30" s="234">
        <v>1</v>
      </c>
    </row>
    <row r="31" spans="1:21" x14ac:dyDescent="0.25">
      <c r="A31" s="13" t="s">
        <v>53</v>
      </c>
      <c r="B31" s="9">
        <v>412</v>
      </c>
      <c r="C31" s="9">
        <v>202</v>
      </c>
      <c r="D31" s="9">
        <v>11</v>
      </c>
      <c r="E31" s="9">
        <v>19</v>
      </c>
      <c r="F31" s="9">
        <v>374</v>
      </c>
      <c r="G31" s="9">
        <v>95.5</v>
      </c>
      <c r="H31" s="9">
        <v>16</v>
      </c>
      <c r="I31" s="9">
        <v>120.1</v>
      </c>
      <c r="J31" s="9">
        <v>94.3</v>
      </c>
      <c r="K31" s="9">
        <v>35196.83</v>
      </c>
      <c r="L31" s="9">
        <v>1708.6</v>
      </c>
      <c r="M31" s="9">
        <v>966.65</v>
      </c>
      <c r="N31" s="9">
        <v>171.19</v>
      </c>
      <c r="O31" s="9">
        <v>2616.25</v>
      </c>
      <c r="P31" s="9">
        <v>259.02999999999997</v>
      </c>
      <c r="Q31" s="9">
        <v>200.47</v>
      </c>
      <c r="R31" s="14">
        <v>46.67</v>
      </c>
      <c r="S31" s="23">
        <v>31</v>
      </c>
      <c r="T31">
        <f t="shared" si="0"/>
        <v>7.4331978192354251E-2</v>
      </c>
      <c r="U31" s="234">
        <v>1</v>
      </c>
    </row>
    <row r="32" spans="1:21" x14ac:dyDescent="0.25">
      <c r="A32" s="13" t="s">
        <v>54</v>
      </c>
      <c r="B32" s="9">
        <v>446</v>
      </c>
      <c r="C32" s="9">
        <v>199</v>
      </c>
      <c r="D32" s="9">
        <v>8</v>
      </c>
      <c r="E32" s="9">
        <v>12</v>
      </c>
      <c r="F32" s="9">
        <v>422</v>
      </c>
      <c r="G32" s="9">
        <v>95.5</v>
      </c>
      <c r="H32" s="9">
        <v>18</v>
      </c>
      <c r="I32" s="9">
        <v>84.3</v>
      </c>
      <c r="J32" s="9">
        <v>66.2</v>
      </c>
      <c r="K32" s="9">
        <v>28697.35</v>
      </c>
      <c r="L32" s="9">
        <v>1286.9000000000001</v>
      </c>
      <c r="M32" s="9">
        <v>725.06</v>
      </c>
      <c r="N32" s="9">
        <v>184.5</v>
      </c>
      <c r="O32" s="9">
        <v>1580.03</v>
      </c>
      <c r="P32" s="9">
        <v>158.80000000000001</v>
      </c>
      <c r="Q32" s="9">
        <v>123.29</v>
      </c>
      <c r="R32" s="14">
        <v>43.29</v>
      </c>
      <c r="S32" s="23">
        <v>32</v>
      </c>
      <c r="T32">
        <f t="shared" si="0"/>
        <v>5.5058393893512816E-2</v>
      </c>
      <c r="U32" s="234">
        <v>1</v>
      </c>
    </row>
    <row r="33" spans="1:21" x14ac:dyDescent="0.25">
      <c r="A33" s="13" t="s">
        <v>55</v>
      </c>
      <c r="B33" s="9">
        <v>450</v>
      </c>
      <c r="C33" s="9">
        <v>200</v>
      </c>
      <c r="D33" s="9">
        <v>9</v>
      </c>
      <c r="E33" s="9">
        <v>14</v>
      </c>
      <c r="F33" s="9">
        <v>422</v>
      </c>
      <c r="G33" s="9">
        <v>95.5</v>
      </c>
      <c r="H33" s="9">
        <v>18</v>
      </c>
      <c r="I33" s="9">
        <v>96.76</v>
      </c>
      <c r="J33" s="9">
        <v>76</v>
      </c>
      <c r="K33" s="9">
        <v>33450.76</v>
      </c>
      <c r="L33" s="9">
        <v>1486.7</v>
      </c>
      <c r="M33" s="9">
        <v>839.53</v>
      </c>
      <c r="N33" s="9">
        <v>185.93</v>
      </c>
      <c r="O33" s="9">
        <v>1871.57</v>
      </c>
      <c r="P33" s="9">
        <v>187.16</v>
      </c>
      <c r="Q33" s="9">
        <v>145.46</v>
      </c>
      <c r="R33" s="14">
        <v>43.98</v>
      </c>
      <c r="S33" s="23">
        <v>33</v>
      </c>
      <c r="T33">
        <f t="shared" si="0"/>
        <v>5.5949999342316883E-2</v>
      </c>
      <c r="U33" s="234">
        <v>1</v>
      </c>
    </row>
    <row r="34" spans="1:21" x14ac:dyDescent="0.25">
      <c r="A34" s="13" t="s">
        <v>56</v>
      </c>
      <c r="B34" s="9">
        <v>456</v>
      </c>
      <c r="C34" s="9">
        <v>201</v>
      </c>
      <c r="D34" s="9">
        <v>10.5</v>
      </c>
      <c r="E34" s="9">
        <v>17</v>
      </c>
      <c r="F34" s="9">
        <v>422</v>
      </c>
      <c r="G34" s="9">
        <v>95.25</v>
      </c>
      <c r="H34" s="9">
        <v>18</v>
      </c>
      <c r="I34" s="9">
        <v>115.43</v>
      </c>
      <c r="J34" s="9">
        <v>90.6</v>
      </c>
      <c r="K34" s="9">
        <v>40710.410000000003</v>
      </c>
      <c r="L34" s="9">
        <v>1785.5</v>
      </c>
      <c r="M34" s="9">
        <v>1012.55</v>
      </c>
      <c r="N34" s="9">
        <v>187.8</v>
      </c>
      <c r="O34" s="9">
        <v>2307.62</v>
      </c>
      <c r="P34" s="9">
        <v>229.61</v>
      </c>
      <c r="Q34" s="9">
        <v>178.81</v>
      </c>
      <c r="R34" s="14">
        <v>44.71</v>
      </c>
      <c r="S34" s="23">
        <v>34</v>
      </c>
      <c r="T34">
        <f t="shared" si="0"/>
        <v>5.6683781863164723E-2</v>
      </c>
      <c r="U34" s="234">
        <v>1</v>
      </c>
    </row>
    <row r="35" spans="1:21" x14ac:dyDescent="0.25">
      <c r="A35" s="13" t="s">
        <v>57</v>
      </c>
      <c r="B35" s="9">
        <v>462</v>
      </c>
      <c r="C35" s="9">
        <v>202</v>
      </c>
      <c r="D35" s="9">
        <v>12</v>
      </c>
      <c r="E35" s="9">
        <v>20</v>
      </c>
      <c r="F35" s="9">
        <v>422</v>
      </c>
      <c r="G35" s="9">
        <v>95</v>
      </c>
      <c r="H35" s="9">
        <v>18</v>
      </c>
      <c r="I35" s="9">
        <v>134.22</v>
      </c>
      <c r="J35" s="9">
        <v>105.4</v>
      </c>
      <c r="K35" s="9">
        <v>48197.42</v>
      </c>
      <c r="L35" s="9">
        <v>2086.5</v>
      </c>
      <c r="M35" s="9">
        <v>1188.75</v>
      </c>
      <c r="N35" s="9">
        <v>189.5</v>
      </c>
      <c r="O35" s="9">
        <v>2756.66</v>
      </c>
      <c r="P35" s="9">
        <v>272.94</v>
      </c>
      <c r="Q35" s="9">
        <v>213.01</v>
      </c>
      <c r="R35" s="14">
        <v>45.32</v>
      </c>
      <c r="S35" s="23">
        <v>35</v>
      </c>
      <c r="T35">
        <f t="shared" si="0"/>
        <v>5.7195177667186334E-2</v>
      </c>
      <c r="U35" s="234">
        <v>1</v>
      </c>
    </row>
    <row r="36" spans="1:21" x14ac:dyDescent="0.25">
      <c r="A36" s="13" t="s">
        <v>58</v>
      </c>
      <c r="B36" s="9">
        <v>492</v>
      </c>
      <c r="C36" s="9">
        <v>199</v>
      </c>
      <c r="D36" s="9">
        <v>8.8000000000000007</v>
      </c>
      <c r="E36" s="9">
        <v>12</v>
      </c>
      <c r="F36" s="9">
        <v>468</v>
      </c>
      <c r="G36" s="9">
        <v>95.1</v>
      </c>
      <c r="H36" s="9">
        <v>20</v>
      </c>
      <c r="I36" s="9">
        <v>92.38</v>
      </c>
      <c r="J36" s="9">
        <v>72.5</v>
      </c>
      <c r="K36" s="9">
        <v>36841.89</v>
      </c>
      <c r="L36" s="9">
        <v>1497.6</v>
      </c>
      <c r="M36" s="9">
        <v>853.45</v>
      </c>
      <c r="N36" s="9">
        <v>199.7</v>
      </c>
      <c r="O36" s="9">
        <v>1581.96</v>
      </c>
      <c r="P36" s="9">
        <v>158.99</v>
      </c>
      <c r="Q36" s="9">
        <v>124.86</v>
      </c>
      <c r="R36" s="14">
        <v>41.38</v>
      </c>
      <c r="S36" s="23">
        <v>36</v>
      </c>
      <c r="T36">
        <f t="shared" si="0"/>
        <v>4.2939165173122226E-2</v>
      </c>
      <c r="U36" s="234">
        <v>1</v>
      </c>
    </row>
    <row r="37" spans="1:21" x14ac:dyDescent="0.25">
      <c r="A37" s="13" t="s">
        <v>59</v>
      </c>
      <c r="B37" s="9">
        <v>496</v>
      </c>
      <c r="C37" s="9">
        <v>199</v>
      </c>
      <c r="D37" s="9">
        <v>9</v>
      </c>
      <c r="E37" s="9">
        <v>14</v>
      </c>
      <c r="F37" s="9">
        <v>468</v>
      </c>
      <c r="G37" s="9">
        <v>95</v>
      </c>
      <c r="H37" s="9">
        <v>20</v>
      </c>
      <c r="I37" s="9">
        <v>101.27</v>
      </c>
      <c r="J37" s="9">
        <v>79.5</v>
      </c>
      <c r="K37" s="9">
        <v>41869.08</v>
      </c>
      <c r="L37" s="9">
        <v>1688.3</v>
      </c>
      <c r="M37" s="9">
        <v>957.23</v>
      </c>
      <c r="N37" s="9">
        <v>203.33</v>
      </c>
      <c r="O37" s="9">
        <v>1844.89</v>
      </c>
      <c r="P37" s="9">
        <v>185.42</v>
      </c>
      <c r="Q37" s="9">
        <v>144.88</v>
      </c>
      <c r="R37" s="14">
        <v>42.68</v>
      </c>
      <c r="S37" s="23">
        <v>37</v>
      </c>
      <c r="T37">
        <f t="shared" si="0"/>
        <v>4.4063303994260207E-2</v>
      </c>
      <c r="U37" s="234">
        <v>1</v>
      </c>
    </row>
    <row r="38" spans="1:21" x14ac:dyDescent="0.25">
      <c r="A38" s="13" t="s">
        <v>60</v>
      </c>
      <c r="B38" s="9">
        <v>500</v>
      </c>
      <c r="C38" s="9">
        <v>200</v>
      </c>
      <c r="D38" s="9">
        <v>10</v>
      </c>
      <c r="E38" s="9">
        <v>16</v>
      </c>
      <c r="F38" s="9">
        <v>468</v>
      </c>
      <c r="G38" s="9">
        <v>95</v>
      </c>
      <c r="H38" s="9">
        <v>20</v>
      </c>
      <c r="I38" s="9">
        <v>114.23</v>
      </c>
      <c r="J38" s="9">
        <v>89.7</v>
      </c>
      <c r="K38" s="9">
        <v>47846.05</v>
      </c>
      <c r="L38" s="9">
        <v>1913.8</v>
      </c>
      <c r="M38" s="9">
        <v>1087.5899999999999</v>
      </c>
      <c r="N38" s="9">
        <v>204.66</v>
      </c>
      <c r="O38" s="9">
        <v>2140.79</v>
      </c>
      <c r="P38" s="9">
        <v>214.08</v>
      </c>
      <c r="Q38" s="9">
        <v>167.48</v>
      </c>
      <c r="R38" s="14">
        <v>43.29</v>
      </c>
      <c r="S38" s="23">
        <v>38</v>
      </c>
      <c r="T38">
        <f t="shared" si="0"/>
        <v>4.4743296468569504E-2</v>
      </c>
      <c r="U38" s="234">
        <v>1</v>
      </c>
    </row>
    <row r="39" spans="1:21" x14ac:dyDescent="0.25">
      <c r="A39" s="13" t="s">
        <v>61</v>
      </c>
      <c r="B39" s="9">
        <v>508</v>
      </c>
      <c r="C39" s="9">
        <v>201</v>
      </c>
      <c r="D39" s="9">
        <v>12</v>
      </c>
      <c r="E39" s="9">
        <v>20</v>
      </c>
      <c r="F39" s="9">
        <v>468</v>
      </c>
      <c r="G39" s="9">
        <v>94.5</v>
      </c>
      <c r="H39" s="9">
        <v>20</v>
      </c>
      <c r="I39" s="9">
        <v>139.99</v>
      </c>
      <c r="J39" s="9">
        <v>109.9</v>
      </c>
      <c r="K39" s="9">
        <v>59953.57</v>
      </c>
      <c r="L39" s="9">
        <v>2360.4</v>
      </c>
      <c r="M39" s="9">
        <v>1348.82</v>
      </c>
      <c r="N39" s="9">
        <v>206.94</v>
      </c>
      <c r="O39" s="9">
        <v>2717.85</v>
      </c>
      <c r="P39" s="9">
        <v>270.43</v>
      </c>
      <c r="Q39" s="9">
        <v>212.23</v>
      </c>
      <c r="R39" s="14">
        <v>44.06</v>
      </c>
      <c r="S39" s="23">
        <v>39</v>
      </c>
      <c r="T39">
        <f t="shared" si="0"/>
        <v>4.5332579861382734E-2</v>
      </c>
      <c r="U39" s="234">
        <v>1</v>
      </c>
    </row>
    <row r="40" spans="1:21" x14ac:dyDescent="0.25">
      <c r="A40" s="13" t="s">
        <v>62</v>
      </c>
      <c r="B40" s="9">
        <v>516</v>
      </c>
      <c r="C40" s="9">
        <v>202</v>
      </c>
      <c r="D40" s="9">
        <v>15</v>
      </c>
      <c r="E40" s="9">
        <v>24</v>
      </c>
      <c r="F40" s="9">
        <v>468</v>
      </c>
      <c r="G40" s="9">
        <v>93.5</v>
      </c>
      <c r="H40" s="9">
        <v>20</v>
      </c>
      <c r="I40" s="9">
        <v>170.59</v>
      </c>
      <c r="J40" s="9">
        <v>133.9</v>
      </c>
      <c r="K40" s="9">
        <v>73345.259999999995</v>
      </c>
      <c r="L40" s="9">
        <v>2842.8</v>
      </c>
      <c r="M40" s="9">
        <v>1642.68</v>
      </c>
      <c r="N40" s="9">
        <v>207.35</v>
      </c>
      <c r="O40" s="9">
        <v>3315.53</v>
      </c>
      <c r="P40" s="9">
        <v>328.27</v>
      </c>
      <c r="Q40" s="9">
        <v>260.04000000000002</v>
      </c>
      <c r="R40" s="14">
        <v>44.09</v>
      </c>
      <c r="S40" s="23">
        <v>40</v>
      </c>
      <c r="T40">
        <f t="shared" si="0"/>
        <v>4.5204420844646272E-2</v>
      </c>
      <c r="U40" s="234">
        <v>1</v>
      </c>
    </row>
    <row r="41" spans="1:21" x14ac:dyDescent="0.25">
      <c r="A41" s="13" t="s">
        <v>63</v>
      </c>
      <c r="B41" s="9">
        <v>543</v>
      </c>
      <c r="C41" s="9">
        <v>220</v>
      </c>
      <c r="D41" s="9">
        <v>9.5</v>
      </c>
      <c r="E41" s="9">
        <v>13.5</v>
      </c>
      <c r="F41" s="9">
        <v>516</v>
      </c>
      <c r="G41" s="9">
        <v>105.25</v>
      </c>
      <c r="H41" s="9">
        <v>24</v>
      </c>
      <c r="I41" s="9">
        <v>113.36</v>
      </c>
      <c r="J41" s="9">
        <v>89</v>
      </c>
      <c r="K41" s="9">
        <v>55677.42</v>
      </c>
      <c r="L41" s="9">
        <v>2050.6999999999998</v>
      </c>
      <c r="M41" s="9">
        <v>1164.94</v>
      </c>
      <c r="N41" s="9">
        <v>221.62</v>
      </c>
      <c r="O41" s="9">
        <v>2405.54</v>
      </c>
      <c r="P41" s="9">
        <v>218.69</v>
      </c>
      <c r="Q41" s="9">
        <v>171.67</v>
      </c>
      <c r="R41" s="14">
        <v>46.06</v>
      </c>
      <c r="S41" s="23">
        <v>41</v>
      </c>
      <c r="T41">
        <f t="shared" si="0"/>
        <v>4.320494735567848E-2</v>
      </c>
      <c r="U41" s="234">
        <v>1</v>
      </c>
    </row>
    <row r="42" spans="1:21" x14ac:dyDescent="0.25">
      <c r="A42" s="13" t="s">
        <v>64</v>
      </c>
      <c r="B42" s="9">
        <v>547</v>
      </c>
      <c r="C42" s="9">
        <v>220</v>
      </c>
      <c r="D42" s="9">
        <v>10</v>
      </c>
      <c r="E42" s="9">
        <v>15.5</v>
      </c>
      <c r="F42" s="9">
        <v>516</v>
      </c>
      <c r="G42" s="9">
        <v>105</v>
      </c>
      <c r="H42" s="9">
        <v>24</v>
      </c>
      <c r="I42" s="9">
        <v>124.74</v>
      </c>
      <c r="J42" s="9">
        <v>97.9</v>
      </c>
      <c r="K42" s="9">
        <v>62784.45</v>
      </c>
      <c r="L42" s="9">
        <v>2295.6</v>
      </c>
      <c r="M42" s="9">
        <v>1301.49</v>
      </c>
      <c r="N42" s="9">
        <v>224.34</v>
      </c>
      <c r="O42" s="9">
        <v>2761.34</v>
      </c>
      <c r="P42" s="9">
        <v>251.03</v>
      </c>
      <c r="Q42" s="9">
        <v>196.56</v>
      </c>
      <c r="R42" s="14">
        <v>47.05</v>
      </c>
      <c r="S42" s="23">
        <v>42</v>
      </c>
      <c r="T42">
        <f t="shared" si="0"/>
        <v>4.3981272432903375E-2</v>
      </c>
      <c r="U42" s="234">
        <v>1</v>
      </c>
    </row>
    <row r="43" spans="1:21" x14ac:dyDescent="0.25">
      <c r="A43" s="13" t="s">
        <v>65</v>
      </c>
      <c r="B43" s="9">
        <v>553</v>
      </c>
      <c r="C43" s="9">
        <v>221</v>
      </c>
      <c r="D43" s="9">
        <v>12</v>
      </c>
      <c r="E43" s="9">
        <v>18.5</v>
      </c>
      <c r="F43" s="9">
        <v>516</v>
      </c>
      <c r="G43" s="9">
        <v>104.5</v>
      </c>
      <c r="H43" s="9">
        <v>24</v>
      </c>
      <c r="I43" s="9">
        <v>148.63</v>
      </c>
      <c r="J43" s="9">
        <v>116.7</v>
      </c>
      <c r="K43" s="9">
        <v>75321.22</v>
      </c>
      <c r="L43" s="9">
        <v>2724.1</v>
      </c>
      <c r="M43" s="9">
        <v>1554.49</v>
      </c>
      <c r="N43" s="9">
        <v>225.11</v>
      </c>
      <c r="O43" s="9">
        <v>3342.92</v>
      </c>
      <c r="P43" s="9">
        <v>302.52999999999997</v>
      </c>
      <c r="Q43" s="9">
        <v>237.99</v>
      </c>
      <c r="R43" s="14">
        <v>47.42</v>
      </c>
      <c r="S43" s="23">
        <v>43</v>
      </c>
      <c r="T43">
        <f t="shared" si="0"/>
        <v>4.4382180745346396E-2</v>
      </c>
      <c r="U43" s="234">
        <v>1</v>
      </c>
    </row>
    <row r="44" spans="1:21" x14ac:dyDescent="0.25">
      <c r="A44" s="13" t="s">
        <v>66</v>
      </c>
      <c r="B44" s="9">
        <v>560</v>
      </c>
      <c r="C44" s="9">
        <v>222</v>
      </c>
      <c r="D44" s="9">
        <v>14</v>
      </c>
      <c r="E44" s="9">
        <v>22</v>
      </c>
      <c r="F44" s="9">
        <v>516</v>
      </c>
      <c r="G44" s="9">
        <v>104</v>
      </c>
      <c r="H44" s="9">
        <v>24</v>
      </c>
      <c r="I44" s="9">
        <v>174.86</v>
      </c>
      <c r="J44" s="9">
        <v>137.30000000000001</v>
      </c>
      <c r="K44" s="9">
        <v>89907.09</v>
      </c>
      <c r="L44" s="9">
        <v>3211</v>
      </c>
      <c r="M44" s="9">
        <v>1842.2</v>
      </c>
      <c r="N44" s="9">
        <v>226.75</v>
      </c>
      <c r="O44" s="9">
        <v>4032.07</v>
      </c>
      <c r="P44" s="9">
        <v>363.25</v>
      </c>
      <c r="Q44" s="9">
        <v>286.76</v>
      </c>
      <c r="R44" s="14">
        <v>48.02</v>
      </c>
      <c r="S44" s="23">
        <v>44</v>
      </c>
      <c r="T44">
        <f t="shared" si="0"/>
        <v>4.4847074908107916E-2</v>
      </c>
      <c r="U44" s="234">
        <v>1</v>
      </c>
    </row>
    <row r="45" spans="1:21" x14ac:dyDescent="0.25">
      <c r="A45" s="13" t="s">
        <v>67</v>
      </c>
      <c r="B45" s="9">
        <v>596</v>
      </c>
      <c r="C45" s="9">
        <v>199</v>
      </c>
      <c r="D45" s="9">
        <v>10</v>
      </c>
      <c r="E45" s="9">
        <v>15</v>
      </c>
      <c r="F45" s="9">
        <v>566</v>
      </c>
      <c r="G45" s="9">
        <v>94.5</v>
      </c>
      <c r="H45" s="9">
        <v>22</v>
      </c>
      <c r="I45" s="9">
        <v>120.45</v>
      </c>
      <c r="J45" s="9">
        <v>94.6</v>
      </c>
      <c r="K45" s="9">
        <v>68715.899999999994</v>
      </c>
      <c r="L45" s="9">
        <v>2305.9</v>
      </c>
      <c r="M45" s="9">
        <v>1325.36</v>
      </c>
      <c r="N45" s="9">
        <v>238.85</v>
      </c>
      <c r="O45" s="9">
        <v>1979.66</v>
      </c>
      <c r="P45" s="9">
        <v>198.96</v>
      </c>
      <c r="Q45" s="9">
        <v>157.63999999999999</v>
      </c>
      <c r="R45" s="14">
        <v>40.54</v>
      </c>
      <c r="S45" s="23">
        <v>45</v>
      </c>
      <c r="T45">
        <f t="shared" si="0"/>
        <v>2.8809343980068663E-2</v>
      </c>
      <c r="U45" s="234">
        <v>1</v>
      </c>
    </row>
    <row r="46" spans="1:21" x14ac:dyDescent="0.25">
      <c r="A46" s="13" t="s">
        <v>68</v>
      </c>
      <c r="B46" s="9">
        <v>600</v>
      </c>
      <c r="C46" s="9">
        <v>200</v>
      </c>
      <c r="D46" s="9">
        <v>11</v>
      </c>
      <c r="E46" s="9">
        <v>17</v>
      </c>
      <c r="F46" s="9">
        <v>566</v>
      </c>
      <c r="G46" s="9">
        <v>94.5</v>
      </c>
      <c r="H46" s="9">
        <v>22</v>
      </c>
      <c r="I46" s="9">
        <v>134.41</v>
      </c>
      <c r="J46" s="9">
        <v>105.5</v>
      </c>
      <c r="K46" s="9">
        <v>77632.25</v>
      </c>
      <c r="L46" s="9">
        <v>2587.6999999999998</v>
      </c>
      <c r="M46" s="9">
        <v>1489.36</v>
      </c>
      <c r="N46" s="9">
        <v>240.32</v>
      </c>
      <c r="O46" s="9">
        <v>2278.16</v>
      </c>
      <c r="P46" s="9">
        <v>227.82</v>
      </c>
      <c r="Q46" s="9">
        <v>180.72</v>
      </c>
      <c r="R46" s="14">
        <v>41.17</v>
      </c>
      <c r="S46" s="23">
        <v>46</v>
      </c>
      <c r="T46">
        <f t="shared" si="0"/>
        <v>2.9345536165704327E-2</v>
      </c>
      <c r="U46" s="234">
        <v>1</v>
      </c>
    </row>
    <row r="47" spans="1:21" x14ac:dyDescent="0.25">
      <c r="A47" s="13" t="s">
        <v>69</v>
      </c>
      <c r="B47" s="9">
        <v>604</v>
      </c>
      <c r="C47" s="9">
        <v>201</v>
      </c>
      <c r="D47" s="9">
        <v>12.5</v>
      </c>
      <c r="E47" s="9">
        <v>19</v>
      </c>
      <c r="F47" s="9">
        <v>566</v>
      </c>
      <c r="G47" s="9">
        <v>94.25</v>
      </c>
      <c r="H47" s="9">
        <v>22</v>
      </c>
      <c r="I47" s="9">
        <v>151.28</v>
      </c>
      <c r="J47" s="9">
        <v>118.8</v>
      </c>
      <c r="K47" s="9">
        <v>87472.1</v>
      </c>
      <c r="L47" s="9">
        <v>2896.4</v>
      </c>
      <c r="M47" s="9">
        <v>1675.38</v>
      </c>
      <c r="N47" s="9">
        <v>240.46</v>
      </c>
      <c r="O47" s="9">
        <v>2586.62</v>
      </c>
      <c r="P47" s="9">
        <v>257.38</v>
      </c>
      <c r="Q47" s="9">
        <v>205.28</v>
      </c>
      <c r="R47" s="14">
        <v>41.35</v>
      </c>
      <c r="S47" s="23">
        <v>47</v>
      </c>
      <c r="T47">
        <f t="shared" si="0"/>
        <v>2.9570800289463722E-2</v>
      </c>
      <c r="U47" s="234">
        <v>1</v>
      </c>
    </row>
    <row r="48" spans="1:21" x14ac:dyDescent="0.25">
      <c r="A48" s="13" t="s">
        <v>70</v>
      </c>
      <c r="B48" s="9">
        <v>612</v>
      </c>
      <c r="C48" s="9">
        <v>202</v>
      </c>
      <c r="D48" s="9">
        <v>15</v>
      </c>
      <c r="E48" s="9">
        <v>23</v>
      </c>
      <c r="F48" s="9">
        <v>566</v>
      </c>
      <c r="G48" s="9">
        <v>93.5</v>
      </c>
      <c r="H48" s="9">
        <v>22</v>
      </c>
      <c r="I48" s="9">
        <v>181.97</v>
      </c>
      <c r="J48" s="9">
        <v>142.9</v>
      </c>
      <c r="K48" s="9">
        <v>106509.5</v>
      </c>
      <c r="L48" s="9">
        <v>3480.7</v>
      </c>
      <c r="M48" s="9">
        <v>2026.68</v>
      </c>
      <c r="N48" s="9">
        <v>241.93</v>
      </c>
      <c r="O48" s="9">
        <v>3182.62</v>
      </c>
      <c r="P48" s="9">
        <v>315.11</v>
      </c>
      <c r="Q48" s="9">
        <v>253.12</v>
      </c>
      <c r="R48" s="14">
        <v>41.82</v>
      </c>
      <c r="S48" s="23">
        <v>48</v>
      </c>
      <c r="T48">
        <f t="shared" si="0"/>
        <v>2.9881090419164487E-2</v>
      </c>
      <c r="U48" s="234">
        <v>1</v>
      </c>
    </row>
    <row r="49" spans="1:21" x14ac:dyDescent="0.25">
      <c r="A49" s="13" t="s">
        <v>71</v>
      </c>
      <c r="B49" s="9">
        <v>691</v>
      </c>
      <c r="C49" s="9">
        <v>260</v>
      </c>
      <c r="D49" s="9">
        <v>12</v>
      </c>
      <c r="E49" s="9">
        <v>15.5</v>
      </c>
      <c r="F49" s="9">
        <v>660</v>
      </c>
      <c r="G49" s="9">
        <v>124</v>
      </c>
      <c r="H49" s="9">
        <v>24</v>
      </c>
      <c r="I49" s="9">
        <v>164.74</v>
      </c>
      <c r="J49" s="9">
        <v>129.30000000000001</v>
      </c>
      <c r="K49" s="9">
        <v>125922.2</v>
      </c>
      <c r="L49" s="9">
        <v>3644.6</v>
      </c>
      <c r="M49" s="9">
        <v>2094.79</v>
      </c>
      <c r="N49" s="9">
        <v>276.47000000000003</v>
      </c>
      <c r="O49" s="9">
        <v>4557.3500000000004</v>
      </c>
      <c r="P49" s="9">
        <v>350.57</v>
      </c>
      <c r="Q49" s="9">
        <v>276.64</v>
      </c>
      <c r="R49" s="14">
        <v>52.6</v>
      </c>
      <c r="S49" s="23">
        <v>49</v>
      </c>
      <c r="T49">
        <f t="shared" si="0"/>
        <v>3.6191791439476123E-2</v>
      </c>
      <c r="U49" s="234">
        <v>1</v>
      </c>
    </row>
    <row r="50" spans="1:21" x14ac:dyDescent="0.25">
      <c r="A50" s="13" t="s">
        <v>72</v>
      </c>
      <c r="B50" s="9">
        <v>697</v>
      </c>
      <c r="C50" s="9">
        <v>260</v>
      </c>
      <c r="D50" s="9">
        <v>13</v>
      </c>
      <c r="E50" s="9">
        <v>18.5</v>
      </c>
      <c r="F50" s="9">
        <v>660</v>
      </c>
      <c r="G50" s="9">
        <v>123.5</v>
      </c>
      <c r="H50" s="9">
        <v>24</v>
      </c>
      <c r="I50" s="9">
        <v>186.94</v>
      </c>
      <c r="J50" s="9">
        <v>146.80000000000001</v>
      </c>
      <c r="K50" s="9">
        <v>147101.92000000001</v>
      </c>
      <c r="L50" s="9">
        <v>4221</v>
      </c>
      <c r="M50" s="9">
        <v>2419.9</v>
      </c>
      <c r="N50" s="9">
        <v>280.51</v>
      </c>
      <c r="O50" s="9">
        <v>5439.31</v>
      </c>
      <c r="P50" s="9">
        <v>418.41</v>
      </c>
      <c r="Q50" s="9">
        <v>329.52</v>
      </c>
      <c r="R50" s="14">
        <v>53.94</v>
      </c>
      <c r="S50" s="23">
        <v>50</v>
      </c>
      <c r="T50">
        <f t="shared" si="0"/>
        <v>3.6976471823073419E-2</v>
      </c>
      <c r="U50" s="234">
        <v>1</v>
      </c>
    </row>
    <row r="51" spans="1:21" x14ac:dyDescent="0.25">
      <c r="A51" s="13" t="s">
        <v>73</v>
      </c>
      <c r="B51" s="9">
        <v>702</v>
      </c>
      <c r="C51" s="9">
        <v>261</v>
      </c>
      <c r="D51" s="9">
        <v>14.5</v>
      </c>
      <c r="E51" s="9">
        <v>21</v>
      </c>
      <c r="F51" s="9">
        <v>660</v>
      </c>
      <c r="G51" s="9">
        <v>123.25</v>
      </c>
      <c r="H51" s="9">
        <v>24</v>
      </c>
      <c r="I51" s="9">
        <v>210.26</v>
      </c>
      <c r="J51" s="9">
        <v>165.1</v>
      </c>
      <c r="K51" s="9">
        <v>167085.04999999999</v>
      </c>
      <c r="L51" s="9">
        <v>4760.3</v>
      </c>
      <c r="M51" s="9">
        <v>2736.06</v>
      </c>
      <c r="N51" s="9">
        <v>281.89</v>
      </c>
      <c r="O51" s="9">
        <v>6248.49</v>
      </c>
      <c r="P51" s="9">
        <v>478.81</v>
      </c>
      <c r="Q51" s="9">
        <v>378.1</v>
      </c>
      <c r="R51" s="14">
        <v>54.51</v>
      </c>
      <c r="S51" s="23">
        <v>51</v>
      </c>
      <c r="T51">
        <f t="shared" si="0"/>
        <v>3.7397062154872623E-2</v>
      </c>
      <c r="U51" s="234">
        <v>1</v>
      </c>
    </row>
    <row r="52" spans="1:21" x14ac:dyDescent="0.25">
      <c r="A52" s="18" t="s">
        <v>74</v>
      </c>
      <c r="B52" s="19">
        <v>710</v>
      </c>
      <c r="C52" s="19">
        <v>262</v>
      </c>
      <c r="D52" s="19">
        <v>17</v>
      </c>
      <c r="E52" s="19">
        <v>25</v>
      </c>
      <c r="F52" s="19">
        <v>660</v>
      </c>
      <c r="G52" s="19">
        <v>122.5</v>
      </c>
      <c r="H52" s="19">
        <v>24</v>
      </c>
      <c r="I52" s="19">
        <v>248.14</v>
      </c>
      <c r="J52" s="19">
        <v>194.8</v>
      </c>
      <c r="K52" s="19">
        <v>199679.98</v>
      </c>
      <c r="L52" s="19">
        <v>5624.8</v>
      </c>
      <c r="M52" s="19">
        <v>3249.28</v>
      </c>
      <c r="N52" s="19">
        <v>283.67</v>
      </c>
      <c r="O52" s="19">
        <v>7531.16</v>
      </c>
      <c r="P52" s="19">
        <v>574.9</v>
      </c>
      <c r="Q52" s="19">
        <v>456.29</v>
      </c>
      <c r="R52" s="20">
        <v>55.09</v>
      </c>
      <c r="S52" s="23">
        <v>52</v>
      </c>
      <c r="T52">
        <f t="shared" si="0"/>
        <v>3.7716149610992546E-2</v>
      </c>
      <c r="U52" s="234">
        <v>1</v>
      </c>
    </row>
    <row r="53" spans="1:21" ht="15.75" thickBot="1" x14ac:dyDescent="0.3">
      <c r="S53" s="23">
        <v>53</v>
      </c>
      <c r="T53" t="e">
        <f t="shared" si="0"/>
        <v>#DIV/0!</v>
      </c>
      <c r="U53" s="189"/>
    </row>
    <row r="54" spans="1:21" x14ac:dyDescent="0.25">
      <c r="A54" s="10" t="s">
        <v>75</v>
      </c>
      <c r="B54" s="11">
        <v>190</v>
      </c>
      <c r="C54" s="11">
        <v>149</v>
      </c>
      <c r="D54" s="11">
        <v>5</v>
      </c>
      <c r="E54" s="11">
        <v>7</v>
      </c>
      <c r="F54" s="11">
        <v>176</v>
      </c>
      <c r="G54" s="11">
        <v>72</v>
      </c>
      <c r="H54" s="11">
        <v>13</v>
      </c>
      <c r="I54" s="11">
        <v>31.11</v>
      </c>
      <c r="J54" s="11">
        <v>24.4</v>
      </c>
      <c r="K54" s="11">
        <v>2079.6</v>
      </c>
      <c r="L54" s="11">
        <v>218.9</v>
      </c>
      <c r="M54" s="11">
        <v>120.97</v>
      </c>
      <c r="N54" s="11">
        <v>81.760000000000005</v>
      </c>
      <c r="O54" s="11">
        <v>386.62</v>
      </c>
      <c r="P54" s="11">
        <v>51.9</v>
      </c>
      <c r="Q54" s="11">
        <v>39.79</v>
      </c>
      <c r="R54" s="12">
        <v>35.25</v>
      </c>
      <c r="S54" s="23">
        <v>54</v>
      </c>
      <c r="T54">
        <f t="shared" si="0"/>
        <v>0.18591075206770533</v>
      </c>
      <c r="U54" s="237">
        <v>1</v>
      </c>
    </row>
    <row r="55" spans="1:21" ht="15.75" thickBot="1" x14ac:dyDescent="0.3">
      <c r="A55" s="13" t="s">
        <v>76</v>
      </c>
      <c r="B55" s="9">
        <v>194</v>
      </c>
      <c r="C55" s="9">
        <v>150</v>
      </c>
      <c r="D55" s="9">
        <v>6</v>
      </c>
      <c r="E55" s="9">
        <v>9</v>
      </c>
      <c r="F55" s="9">
        <v>176</v>
      </c>
      <c r="G55" s="9">
        <v>72</v>
      </c>
      <c r="H55" s="9">
        <v>13</v>
      </c>
      <c r="I55" s="9">
        <v>39.01</v>
      </c>
      <c r="J55" s="9">
        <v>30.6</v>
      </c>
      <c r="K55" s="9">
        <v>2689.74</v>
      </c>
      <c r="L55" s="9">
        <v>277.3</v>
      </c>
      <c r="M55" s="9">
        <v>154.28</v>
      </c>
      <c r="N55" s="9">
        <v>83.04</v>
      </c>
      <c r="O55" s="9">
        <v>507.16</v>
      </c>
      <c r="P55" s="9">
        <v>67.62</v>
      </c>
      <c r="Q55" s="9">
        <v>51.85</v>
      </c>
      <c r="R55" s="14">
        <v>36.06</v>
      </c>
      <c r="S55" s="23">
        <v>55</v>
      </c>
      <c r="T55">
        <f t="shared" si="0"/>
        <v>0.1885535404909025</v>
      </c>
      <c r="U55" s="238">
        <v>1</v>
      </c>
    </row>
    <row r="56" spans="1:21" x14ac:dyDescent="0.25">
      <c r="A56" s="13" t="s">
        <v>77</v>
      </c>
      <c r="B56" s="9">
        <v>199</v>
      </c>
      <c r="C56" s="9">
        <v>151</v>
      </c>
      <c r="D56" s="9">
        <v>7.5</v>
      </c>
      <c r="E56" s="9">
        <v>11.5</v>
      </c>
      <c r="F56" s="9">
        <v>176</v>
      </c>
      <c r="G56" s="9">
        <v>71.75</v>
      </c>
      <c r="H56" s="9">
        <v>13</v>
      </c>
      <c r="I56" s="9">
        <v>49.38</v>
      </c>
      <c r="J56" s="9">
        <v>38.799999999999997</v>
      </c>
      <c r="K56" s="9">
        <v>3502.14</v>
      </c>
      <c r="L56" s="9">
        <v>352</v>
      </c>
      <c r="M56" s="9">
        <v>198.01</v>
      </c>
      <c r="N56" s="9">
        <v>84.21</v>
      </c>
      <c r="O56" s="9">
        <v>661.25</v>
      </c>
      <c r="P56" s="9">
        <v>87.58</v>
      </c>
      <c r="Q56" s="9">
        <v>67.27</v>
      </c>
      <c r="R56" s="14">
        <v>36.590000000000003</v>
      </c>
      <c r="S56" s="23">
        <v>56</v>
      </c>
      <c r="T56">
        <f t="shared" si="0"/>
        <v>0.18881312568886452</v>
      </c>
      <c r="U56" s="237">
        <v>1</v>
      </c>
    </row>
    <row r="57" spans="1:21" x14ac:dyDescent="0.25">
      <c r="A57" s="13" t="s">
        <v>78</v>
      </c>
      <c r="B57" s="9">
        <v>204</v>
      </c>
      <c r="C57" s="9">
        <v>152</v>
      </c>
      <c r="D57" s="9">
        <v>9</v>
      </c>
      <c r="E57" s="9">
        <v>14</v>
      </c>
      <c r="F57" s="9">
        <v>176</v>
      </c>
      <c r="G57" s="9">
        <v>71.5</v>
      </c>
      <c r="H57" s="9">
        <v>13</v>
      </c>
      <c r="I57" s="9">
        <v>59.85</v>
      </c>
      <c r="J57" s="9">
        <v>47</v>
      </c>
      <c r="K57" s="9">
        <v>4362.01</v>
      </c>
      <c r="L57" s="9">
        <v>427.7</v>
      </c>
      <c r="M57" s="9">
        <v>243.18</v>
      </c>
      <c r="N57" s="9">
        <v>85.37</v>
      </c>
      <c r="O57" s="9">
        <v>821.37</v>
      </c>
      <c r="P57" s="9">
        <v>108.08</v>
      </c>
      <c r="Q57" s="9">
        <v>83.18</v>
      </c>
      <c r="R57" s="14">
        <v>37.049999999999997</v>
      </c>
      <c r="S57" s="23">
        <v>57</v>
      </c>
      <c r="T57">
        <f t="shared" si="0"/>
        <v>0.1883008062796738</v>
      </c>
      <c r="U57" s="238">
        <v>1</v>
      </c>
    </row>
    <row r="58" spans="1:21" x14ac:dyDescent="0.25">
      <c r="A58" s="13" t="s">
        <v>79</v>
      </c>
      <c r="B58" s="9">
        <v>211</v>
      </c>
      <c r="C58" s="9">
        <v>155</v>
      </c>
      <c r="D58" s="9">
        <v>11</v>
      </c>
      <c r="E58" s="9">
        <v>17.5</v>
      </c>
      <c r="F58" s="9">
        <v>176</v>
      </c>
      <c r="G58" s="9">
        <v>72</v>
      </c>
      <c r="H58" s="9">
        <v>13</v>
      </c>
      <c r="I58" s="9">
        <v>75.06</v>
      </c>
      <c r="J58" s="9">
        <v>58.9</v>
      </c>
      <c r="K58" s="9">
        <v>5696.83</v>
      </c>
      <c r="L58" s="9">
        <v>540</v>
      </c>
      <c r="M58" s="9">
        <v>311.2</v>
      </c>
      <c r="N58" s="9">
        <v>87.12</v>
      </c>
      <c r="O58" s="9">
        <v>1089.19</v>
      </c>
      <c r="P58" s="9">
        <v>140.54</v>
      </c>
      <c r="Q58" s="9">
        <v>108.38</v>
      </c>
      <c r="R58" s="14">
        <v>38.090000000000003</v>
      </c>
      <c r="S58" s="23">
        <v>58</v>
      </c>
      <c r="T58">
        <f t="shared" si="0"/>
        <v>0.19119229466211912</v>
      </c>
      <c r="U58" s="239">
        <v>0</v>
      </c>
    </row>
    <row r="59" spans="1:21" x14ac:dyDescent="0.25">
      <c r="A59" s="13" t="s">
        <v>80</v>
      </c>
      <c r="B59" s="9">
        <v>218</v>
      </c>
      <c r="C59" s="9">
        <v>157</v>
      </c>
      <c r="D59" s="9">
        <v>13</v>
      </c>
      <c r="E59" s="9">
        <v>21</v>
      </c>
      <c r="F59" s="9">
        <v>176</v>
      </c>
      <c r="G59" s="9">
        <v>72</v>
      </c>
      <c r="H59" s="9">
        <v>13</v>
      </c>
      <c r="I59" s="9">
        <v>90.27</v>
      </c>
      <c r="J59" s="9">
        <v>70.900000000000006</v>
      </c>
      <c r="K59" s="9">
        <v>7117.64</v>
      </c>
      <c r="L59" s="9">
        <v>653</v>
      </c>
      <c r="M59" s="9">
        <v>381.26</v>
      </c>
      <c r="N59" s="9">
        <v>88.8</v>
      </c>
      <c r="O59" s="9">
        <v>1359.05</v>
      </c>
      <c r="P59" s="9">
        <v>173.13</v>
      </c>
      <c r="Q59" s="9">
        <v>133.81</v>
      </c>
      <c r="R59" s="14">
        <v>38.799999999999997</v>
      </c>
      <c r="S59" s="23">
        <v>59</v>
      </c>
      <c r="T59">
        <f t="shared" si="0"/>
        <v>0.19094109845398191</v>
      </c>
      <c r="U59" s="239">
        <v>0</v>
      </c>
    </row>
    <row r="60" spans="1:21" x14ac:dyDescent="0.25">
      <c r="A60" s="13" t="s">
        <v>81</v>
      </c>
      <c r="B60" s="9">
        <v>228</v>
      </c>
      <c r="C60" s="9">
        <v>159</v>
      </c>
      <c r="D60" s="9">
        <v>16</v>
      </c>
      <c r="E60" s="9">
        <v>26</v>
      </c>
      <c r="F60" s="9">
        <v>176</v>
      </c>
      <c r="G60" s="9">
        <v>71.5</v>
      </c>
      <c r="H60" s="9">
        <v>13</v>
      </c>
      <c r="I60" s="9">
        <v>112.29</v>
      </c>
      <c r="J60" s="9">
        <v>88.2</v>
      </c>
      <c r="K60" s="9">
        <v>9312.7999999999993</v>
      </c>
      <c r="L60" s="9">
        <v>816.9</v>
      </c>
      <c r="M60" s="9">
        <v>485.66</v>
      </c>
      <c r="N60" s="9">
        <v>91.07</v>
      </c>
      <c r="O60" s="9">
        <v>1749.68</v>
      </c>
      <c r="P60" s="9">
        <v>220.09</v>
      </c>
      <c r="Q60" s="9">
        <v>170.75</v>
      </c>
      <c r="R60" s="14">
        <v>39.47</v>
      </c>
      <c r="S60" s="23">
        <v>60</v>
      </c>
      <c r="T60">
        <f t="shared" si="0"/>
        <v>0.18787904819173612</v>
      </c>
      <c r="U60" s="239">
        <v>0</v>
      </c>
    </row>
    <row r="61" spans="1:21" x14ac:dyDescent="0.25">
      <c r="A61" s="13" t="s">
        <v>82</v>
      </c>
      <c r="B61" s="9">
        <v>240</v>
      </c>
      <c r="C61" s="9">
        <v>174</v>
      </c>
      <c r="D61" s="9">
        <v>6</v>
      </c>
      <c r="E61" s="9">
        <v>9</v>
      </c>
      <c r="F61" s="9">
        <v>222</v>
      </c>
      <c r="G61" s="9">
        <v>84</v>
      </c>
      <c r="H61" s="9">
        <v>16</v>
      </c>
      <c r="I61" s="9">
        <v>46.84</v>
      </c>
      <c r="J61" s="9">
        <v>36.799999999999997</v>
      </c>
      <c r="K61" s="9">
        <v>4981.13</v>
      </c>
      <c r="L61" s="9">
        <v>415.1</v>
      </c>
      <c r="M61" s="9">
        <v>229.64</v>
      </c>
      <c r="N61" s="9">
        <v>103.13</v>
      </c>
      <c r="O61" s="9">
        <v>791.75</v>
      </c>
      <c r="P61" s="9">
        <v>91.01</v>
      </c>
      <c r="Q61" s="9">
        <v>69.84</v>
      </c>
      <c r="R61" s="14">
        <v>41.11</v>
      </c>
      <c r="S61" s="23">
        <v>61</v>
      </c>
      <c r="T61">
        <f t="shared" si="0"/>
        <v>0.15894987683517595</v>
      </c>
      <c r="U61" s="238">
        <v>1</v>
      </c>
    </row>
    <row r="62" spans="1:21" x14ac:dyDescent="0.25">
      <c r="A62" s="13" t="s">
        <v>83</v>
      </c>
      <c r="B62" s="9">
        <v>244</v>
      </c>
      <c r="C62" s="9">
        <v>175</v>
      </c>
      <c r="D62" s="9">
        <v>7</v>
      </c>
      <c r="E62" s="9">
        <v>11</v>
      </c>
      <c r="F62" s="9">
        <v>222</v>
      </c>
      <c r="G62" s="9">
        <v>84</v>
      </c>
      <c r="H62" s="9">
        <v>16</v>
      </c>
      <c r="I62" s="9">
        <v>56.24</v>
      </c>
      <c r="J62" s="9">
        <v>44.2</v>
      </c>
      <c r="K62" s="9">
        <v>6121.23</v>
      </c>
      <c r="L62" s="9">
        <v>501.7</v>
      </c>
      <c r="M62" s="9">
        <v>279.19</v>
      </c>
      <c r="N62" s="9">
        <v>104.33</v>
      </c>
      <c r="O62" s="9">
        <v>984.48</v>
      </c>
      <c r="P62" s="9">
        <v>112.51</v>
      </c>
      <c r="Q62" s="9">
        <v>86.36</v>
      </c>
      <c r="R62" s="14">
        <v>41.84</v>
      </c>
      <c r="S62" s="23">
        <v>62</v>
      </c>
      <c r="T62">
        <f t="shared" si="0"/>
        <v>0.16083042133688819</v>
      </c>
      <c r="U62" s="238">
        <v>1</v>
      </c>
    </row>
    <row r="63" spans="1:21" x14ac:dyDescent="0.25">
      <c r="A63" s="13" t="s">
        <v>84</v>
      </c>
      <c r="B63" s="9">
        <v>249</v>
      </c>
      <c r="C63" s="9">
        <v>176</v>
      </c>
      <c r="D63" s="9">
        <v>8.5</v>
      </c>
      <c r="E63" s="9">
        <v>13.5</v>
      </c>
      <c r="F63" s="9">
        <v>222</v>
      </c>
      <c r="G63" s="9">
        <v>83.75</v>
      </c>
      <c r="H63" s="9">
        <v>16</v>
      </c>
      <c r="I63" s="9">
        <v>68.59</v>
      </c>
      <c r="J63" s="9">
        <v>53.8</v>
      </c>
      <c r="K63" s="9">
        <v>7624.69</v>
      </c>
      <c r="L63" s="9">
        <v>612.4</v>
      </c>
      <c r="M63" s="9">
        <v>343.94</v>
      </c>
      <c r="N63" s="9">
        <v>105.44</v>
      </c>
      <c r="O63" s="9">
        <v>1229.33</v>
      </c>
      <c r="P63" s="9">
        <v>139.69999999999999</v>
      </c>
      <c r="Q63" s="9">
        <v>107.41</v>
      </c>
      <c r="R63" s="14">
        <v>42.34</v>
      </c>
      <c r="S63" s="23">
        <v>63</v>
      </c>
      <c r="T63">
        <f t="shared" si="0"/>
        <v>0.16123016148853264</v>
      </c>
      <c r="U63" s="238">
        <v>1</v>
      </c>
    </row>
    <row r="64" spans="1:21" x14ac:dyDescent="0.25">
      <c r="A64" s="13" t="s">
        <v>85</v>
      </c>
      <c r="B64" s="9">
        <v>256</v>
      </c>
      <c r="C64" s="9">
        <v>177</v>
      </c>
      <c r="D64" s="9">
        <v>10.5</v>
      </c>
      <c r="E64" s="9">
        <v>17</v>
      </c>
      <c r="F64" s="9">
        <v>222</v>
      </c>
      <c r="G64" s="9">
        <v>83.25</v>
      </c>
      <c r="H64" s="9">
        <v>16</v>
      </c>
      <c r="I64" s="9">
        <v>85.69</v>
      </c>
      <c r="J64" s="9">
        <v>67.3</v>
      </c>
      <c r="K64" s="9">
        <v>9819.49</v>
      </c>
      <c r="L64" s="9">
        <v>767.2</v>
      </c>
      <c r="M64" s="9">
        <v>436.06</v>
      </c>
      <c r="N64" s="9">
        <v>107.05</v>
      </c>
      <c r="O64" s="9">
        <v>1575.2</v>
      </c>
      <c r="P64" s="9">
        <v>177.99</v>
      </c>
      <c r="Q64" s="9">
        <v>137.18</v>
      </c>
      <c r="R64" s="14">
        <v>42.88</v>
      </c>
      <c r="S64" s="23">
        <v>64</v>
      </c>
      <c r="T64">
        <f t="shared" si="0"/>
        <v>0.16041566313525449</v>
      </c>
      <c r="U64" s="238">
        <v>1</v>
      </c>
    </row>
    <row r="65" spans="1:21" x14ac:dyDescent="0.25">
      <c r="A65" s="13" t="s">
        <v>86</v>
      </c>
      <c r="B65" s="9">
        <v>264</v>
      </c>
      <c r="C65" s="9">
        <v>182</v>
      </c>
      <c r="D65" s="9">
        <v>13</v>
      </c>
      <c r="E65" s="9">
        <v>21</v>
      </c>
      <c r="F65" s="9">
        <v>222</v>
      </c>
      <c r="G65" s="9">
        <v>84.5</v>
      </c>
      <c r="H65" s="9">
        <v>16</v>
      </c>
      <c r="I65" s="9">
        <v>107.5</v>
      </c>
      <c r="J65" s="9">
        <v>84.4</v>
      </c>
      <c r="K65" s="9">
        <v>12751.44</v>
      </c>
      <c r="L65" s="9">
        <v>966</v>
      </c>
      <c r="M65" s="9">
        <v>556.26</v>
      </c>
      <c r="N65" s="9">
        <v>108.91</v>
      </c>
      <c r="O65" s="9">
        <v>2116.4899999999998</v>
      </c>
      <c r="P65" s="9">
        <v>232.58</v>
      </c>
      <c r="Q65" s="9">
        <v>179.7</v>
      </c>
      <c r="R65" s="14">
        <v>44.37</v>
      </c>
      <c r="S65" s="23">
        <v>65</v>
      </c>
      <c r="T65">
        <f t="shared" si="0"/>
        <v>0.1659804696567603</v>
      </c>
      <c r="U65" s="238">
        <v>1</v>
      </c>
    </row>
    <row r="66" spans="1:21" x14ac:dyDescent="0.25">
      <c r="A66" s="13" t="s">
        <v>87</v>
      </c>
      <c r="B66" s="9">
        <v>274</v>
      </c>
      <c r="C66" s="9">
        <v>184</v>
      </c>
      <c r="D66" s="9">
        <v>16</v>
      </c>
      <c r="E66" s="9">
        <v>26</v>
      </c>
      <c r="F66" s="9">
        <v>222</v>
      </c>
      <c r="G66" s="9">
        <v>84</v>
      </c>
      <c r="H66" s="9">
        <v>16</v>
      </c>
      <c r="I66" s="9">
        <v>133.4</v>
      </c>
      <c r="J66" s="9">
        <v>104.7</v>
      </c>
      <c r="K66" s="9">
        <v>16478.259999999998</v>
      </c>
      <c r="L66" s="9">
        <v>1202.8</v>
      </c>
      <c r="M66" s="9">
        <v>703.59</v>
      </c>
      <c r="N66" s="9">
        <v>111.14</v>
      </c>
      <c r="O66" s="9">
        <v>2710.17</v>
      </c>
      <c r="P66" s="9">
        <v>294.58</v>
      </c>
      <c r="Q66" s="9">
        <v>228.44</v>
      </c>
      <c r="R66" s="14">
        <v>45.07</v>
      </c>
      <c r="S66" s="23">
        <v>66</v>
      </c>
      <c r="T66">
        <f t="shared" si="0"/>
        <v>0.16446942820419147</v>
      </c>
      <c r="U66" s="238">
        <v>1</v>
      </c>
    </row>
    <row r="67" spans="1:21" x14ac:dyDescent="0.25">
      <c r="A67" s="13" t="s">
        <v>88</v>
      </c>
      <c r="B67" s="9">
        <v>286</v>
      </c>
      <c r="C67" s="9">
        <v>186</v>
      </c>
      <c r="D67" s="9">
        <v>19</v>
      </c>
      <c r="E67" s="9">
        <v>32</v>
      </c>
      <c r="F67" s="9">
        <v>222</v>
      </c>
      <c r="G67" s="9">
        <v>83.5</v>
      </c>
      <c r="H67" s="9">
        <v>16</v>
      </c>
      <c r="I67" s="9">
        <v>163.41999999999999</v>
      </c>
      <c r="J67" s="9">
        <v>128.30000000000001</v>
      </c>
      <c r="K67" s="9">
        <v>21287.68</v>
      </c>
      <c r="L67" s="9">
        <v>1488.7</v>
      </c>
      <c r="M67" s="9">
        <v>884.76</v>
      </c>
      <c r="N67" s="9">
        <v>114.13</v>
      </c>
      <c r="O67" s="9">
        <v>3448.57</v>
      </c>
      <c r="P67" s="9">
        <v>370.81</v>
      </c>
      <c r="Q67" s="9">
        <v>288.22000000000003</v>
      </c>
      <c r="R67" s="14">
        <v>45.94</v>
      </c>
      <c r="S67" s="23">
        <v>67</v>
      </c>
      <c r="T67">
        <f t="shared" si="0"/>
        <v>0.16199839531597621</v>
      </c>
      <c r="U67" s="238">
        <v>1</v>
      </c>
    </row>
    <row r="68" spans="1:21" x14ac:dyDescent="0.25">
      <c r="A68" s="13" t="s">
        <v>89</v>
      </c>
      <c r="B68" s="9">
        <v>290</v>
      </c>
      <c r="C68" s="9">
        <v>199</v>
      </c>
      <c r="D68" s="9">
        <v>7</v>
      </c>
      <c r="E68" s="9">
        <v>10</v>
      </c>
      <c r="F68" s="9">
        <v>270</v>
      </c>
      <c r="G68" s="9">
        <v>96</v>
      </c>
      <c r="H68" s="9">
        <v>18</v>
      </c>
      <c r="I68" s="9">
        <v>61.48</v>
      </c>
      <c r="J68" s="9">
        <v>48.3</v>
      </c>
      <c r="K68" s="9">
        <v>9429.75</v>
      </c>
      <c r="L68" s="9">
        <v>650.29999999999995</v>
      </c>
      <c r="M68" s="9">
        <v>360.6</v>
      </c>
      <c r="N68" s="9">
        <v>123.85</v>
      </c>
      <c r="O68" s="9">
        <v>1316.09</v>
      </c>
      <c r="P68" s="9">
        <v>132.27000000000001</v>
      </c>
      <c r="Q68" s="9">
        <v>101.7</v>
      </c>
      <c r="R68" s="14">
        <v>46.27</v>
      </c>
      <c r="S68" s="23">
        <v>68</v>
      </c>
      <c r="T68">
        <f t="shared" si="0"/>
        <v>0.13956785704817201</v>
      </c>
      <c r="U68" s="238">
        <v>1</v>
      </c>
    </row>
    <row r="69" spans="1:21" x14ac:dyDescent="0.25">
      <c r="A69" s="13" t="s">
        <v>90</v>
      </c>
      <c r="B69" s="9">
        <v>294</v>
      </c>
      <c r="C69" s="9">
        <v>200</v>
      </c>
      <c r="D69" s="9">
        <v>8</v>
      </c>
      <c r="E69" s="9">
        <v>12</v>
      </c>
      <c r="F69" s="9">
        <v>270</v>
      </c>
      <c r="G69" s="9">
        <v>96</v>
      </c>
      <c r="H69" s="9">
        <v>18</v>
      </c>
      <c r="I69" s="9">
        <v>72.38</v>
      </c>
      <c r="J69" s="9">
        <v>56.8</v>
      </c>
      <c r="K69" s="9">
        <v>11338.3</v>
      </c>
      <c r="L69" s="9">
        <v>771.3</v>
      </c>
      <c r="M69" s="9">
        <v>429.51</v>
      </c>
      <c r="N69" s="9">
        <v>125.16</v>
      </c>
      <c r="O69" s="9">
        <v>1603.26</v>
      </c>
      <c r="P69" s="9">
        <v>160.33000000000001</v>
      </c>
      <c r="Q69" s="9">
        <v>123.28</v>
      </c>
      <c r="R69" s="14">
        <v>47.06</v>
      </c>
      <c r="S69" s="23">
        <v>69</v>
      </c>
      <c r="T69">
        <f t="shared" ref="T69:T132" si="1">O69/K69</f>
        <v>0.14140215023416208</v>
      </c>
      <c r="U69" s="238">
        <v>1</v>
      </c>
    </row>
    <row r="70" spans="1:21" x14ac:dyDescent="0.25">
      <c r="A70" s="13" t="s">
        <v>91</v>
      </c>
      <c r="B70" s="9">
        <v>300</v>
      </c>
      <c r="C70" s="9">
        <v>201</v>
      </c>
      <c r="D70" s="9">
        <v>9</v>
      </c>
      <c r="E70" s="9">
        <v>15</v>
      </c>
      <c r="F70" s="9">
        <v>270</v>
      </c>
      <c r="G70" s="9">
        <v>96</v>
      </c>
      <c r="H70" s="9">
        <v>18</v>
      </c>
      <c r="I70" s="9">
        <v>87.38</v>
      </c>
      <c r="J70" s="9">
        <v>68.599999999999994</v>
      </c>
      <c r="K70" s="9">
        <v>14209.66</v>
      </c>
      <c r="L70" s="9">
        <v>947.3</v>
      </c>
      <c r="M70" s="9">
        <v>529.86</v>
      </c>
      <c r="N70" s="9">
        <v>127.52</v>
      </c>
      <c r="O70" s="9">
        <v>2034.13</v>
      </c>
      <c r="P70" s="9">
        <v>202.4</v>
      </c>
      <c r="Q70" s="9">
        <v>155.41999999999999</v>
      </c>
      <c r="R70" s="14">
        <v>48.25</v>
      </c>
      <c r="S70" s="23">
        <v>70</v>
      </c>
      <c r="T70">
        <f t="shared" si="1"/>
        <v>0.14315120840329748</v>
      </c>
      <c r="U70" s="238">
        <v>1</v>
      </c>
    </row>
    <row r="71" spans="1:21" x14ac:dyDescent="0.25">
      <c r="A71" s="13" t="s">
        <v>92</v>
      </c>
      <c r="B71" s="9">
        <v>306</v>
      </c>
      <c r="C71" s="9">
        <v>203</v>
      </c>
      <c r="D71" s="9">
        <v>11</v>
      </c>
      <c r="E71" s="9">
        <v>18</v>
      </c>
      <c r="F71" s="9">
        <v>270</v>
      </c>
      <c r="G71" s="9">
        <v>96</v>
      </c>
      <c r="H71" s="9">
        <v>18</v>
      </c>
      <c r="I71" s="9">
        <v>105.56</v>
      </c>
      <c r="J71" s="9">
        <v>82.9</v>
      </c>
      <c r="K71" s="9">
        <v>17455.330000000002</v>
      </c>
      <c r="L71" s="9">
        <v>1140.9000000000001</v>
      </c>
      <c r="M71" s="9">
        <v>644.63</v>
      </c>
      <c r="N71" s="9">
        <v>128.59</v>
      </c>
      <c r="O71" s="9">
        <v>2515.46</v>
      </c>
      <c r="P71" s="9">
        <v>247.83</v>
      </c>
      <c r="Q71" s="9">
        <v>190.85</v>
      </c>
      <c r="R71" s="14">
        <v>48.82</v>
      </c>
      <c r="S71" s="23">
        <v>71</v>
      </c>
      <c r="T71">
        <f t="shared" si="1"/>
        <v>0.14410841846014941</v>
      </c>
      <c r="U71" s="238">
        <v>1</v>
      </c>
    </row>
    <row r="72" spans="1:21" x14ac:dyDescent="0.25">
      <c r="A72" s="13" t="s">
        <v>93</v>
      </c>
      <c r="B72" s="9">
        <v>314</v>
      </c>
      <c r="C72" s="9">
        <v>206</v>
      </c>
      <c r="D72" s="9">
        <v>13</v>
      </c>
      <c r="E72" s="9">
        <v>22</v>
      </c>
      <c r="F72" s="9">
        <v>270</v>
      </c>
      <c r="G72" s="9">
        <v>96.5</v>
      </c>
      <c r="H72" s="9">
        <v>18</v>
      </c>
      <c r="I72" s="9">
        <v>128.52000000000001</v>
      </c>
      <c r="J72" s="9">
        <v>100.9</v>
      </c>
      <c r="K72" s="9">
        <v>21967.16</v>
      </c>
      <c r="L72" s="9">
        <v>1399.2</v>
      </c>
      <c r="M72" s="9">
        <v>798.35</v>
      </c>
      <c r="N72" s="9">
        <v>130.74</v>
      </c>
      <c r="O72" s="9">
        <v>3213.67</v>
      </c>
      <c r="P72" s="9">
        <v>312.01</v>
      </c>
      <c r="Q72" s="9">
        <v>240.56</v>
      </c>
      <c r="R72" s="14">
        <v>50</v>
      </c>
      <c r="S72" s="23">
        <v>72</v>
      </c>
      <c r="T72">
        <f t="shared" si="1"/>
        <v>0.14629428656230484</v>
      </c>
      <c r="U72" s="239">
        <v>0</v>
      </c>
    </row>
    <row r="73" spans="1:21" x14ac:dyDescent="0.25">
      <c r="A73" s="13" t="s">
        <v>94</v>
      </c>
      <c r="B73" s="9">
        <v>326</v>
      </c>
      <c r="C73" s="9">
        <v>208</v>
      </c>
      <c r="D73" s="9">
        <v>16</v>
      </c>
      <c r="E73" s="9">
        <v>28</v>
      </c>
      <c r="F73" s="9">
        <v>270</v>
      </c>
      <c r="G73" s="9">
        <v>96</v>
      </c>
      <c r="H73" s="9">
        <v>18</v>
      </c>
      <c r="I73" s="9">
        <v>162.46</v>
      </c>
      <c r="J73" s="9">
        <v>127.5</v>
      </c>
      <c r="K73" s="9">
        <v>29037.68</v>
      </c>
      <c r="L73" s="9">
        <v>1781.5</v>
      </c>
      <c r="M73" s="9">
        <v>1031.79</v>
      </c>
      <c r="N73" s="9">
        <v>133.69</v>
      </c>
      <c r="O73" s="9">
        <v>4213.04</v>
      </c>
      <c r="P73" s="9">
        <v>405.1</v>
      </c>
      <c r="Q73" s="9">
        <v>313.16000000000003</v>
      </c>
      <c r="R73" s="14">
        <v>50.92</v>
      </c>
      <c r="S73" s="23">
        <v>73</v>
      </c>
      <c r="T73">
        <f t="shared" si="1"/>
        <v>0.14508872609657519</v>
      </c>
      <c r="U73" s="239">
        <v>0</v>
      </c>
    </row>
    <row r="74" spans="1:21" x14ac:dyDescent="0.25">
      <c r="A74" s="13" t="s">
        <v>95</v>
      </c>
      <c r="B74" s="9">
        <v>342</v>
      </c>
      <c r="C74" s="9">
        <v>210</v>
      </c>
      <c r="D74" s="9">
        <v>20</v>
      </c>
      <c r="E74" s="9">
        <v>36</v>
      </c>
      <c r="F74" s="9">
        <v>270</v>
      </c>
      <c r="G74" s="9">
        <v>95</v>
      </c>
      <c r="H74" s="9">
        <v>18</v>
      </c>
      <c r="I74" s="9">
        <v>207.98</v>
      </c>
      <c r="J74" s="9">
        <v>163.30000000000001</v>
      </c>
      <c r="K74" s="9">
        <v>39315.660000000003</v>
      </c>
      <c r="L74" s="9">
        <v>2299.1999999999998</v>
      </c>
      <c r="M74" s="9">
        <v>1357.14</v>
      </c>
      <c r="N74" s="9">
        <v>137.49</v>
      </c>
      <c r="O74" s="9">
        <v>5580.38</v>
      </c>
      <c r="P74" s="9">
        <v>531.47</v>
      </c>
      <c r="Q74" s="9">
        <v>412.35</v>
      </c>
      <c r="R74" s="14">
        <v>51.8</v>
      </c>
      <c r="S74" s="23">
        <v>74</v>
      </c>
      <c r="T74">
        <f t="shared" si="1"/>
        <v>0.14193784359718239</v>
      </c>
      <c r="U74" s="239">
        <v>0</v>
      </c>
    </row>
    <row r="75" spans="1:21" x14ac:dyDescent="0.25">
      <c r="A75" s="13" t="s">
        <v>96</v>
      </c>
      <c r="B75" s="9">
        <v>334</v>
      </c>
      <c r="C75" s="9">
        <v>249</v>
      </c>
      <c r="D75" s="9">
        <v>8</v>
      </c>
      <c r="E75" s="9">
        <v>11</v>
      </c>
      <c r="F75" s="9">
        <v>312</v>
      </c>
      <c r="G75" s="9">
        <v>120.5</v>
      </c>
      <c r="H75" s="9">
        <v>20</v>
      </c>
      <c r="I75" s="9">
        <v>83.17</v>
      </c>
      <c r="J75" s="9">
        <v>65.3</v>
      </c>
      <c r="K75" s="9">
        <v>17107.05</v>
      </c>
      <c r="L75" s="9">
        <v>1024.4000000000001</v>
      </c>
      <c r="M75" s="9">
        <v>565.71</v>
      </c>
      <c r="N75" s="9">
        <v>143.41999999999999</v>
      </c>
      <c r="O75" s="9">
        <v>2834.62</v>
      </c>
      <c r="P75" s="9">
        <v>227.68</v>
      </c>
      <c r="Q75" s="9">
        <v>174.45</v>
      </c>
      <c r="R75" s="14">
        <v>58.38</v>
      </c>
      <c r="S75" s="23">
        <v>75</v>
      </c>
      <c r="T75">
        <f t="shared" si="1"/>
        <v>0.16569893698796695</v>
      </c>
      <c r="U75" s="238">
        <v>1</v>
      </c>
    </row>
    <row r="76" spans="1:21" x14ac:dyDescent="0.25">
      <c r="A76" s="13" t="s">
        <v>97</v>
      </c>
      <c r="B76" s="9">
        <v>340</v>
      </c>
      <c r="C76" s="9">
        <v>250</v>
      </c>
      <c r="D76" s="9">
        <v>9</v>
      </c>
      <c r="E76" s="9">
        <v>14</v>
      </c>
      <c r="F76" s="9">
        <v>312</v>
      </c>
      <c r="G76" s="9">
        <v>120.5</v>
      </c>
      <c r="H76" s="9">
        <v>20</v>
      </c>
      <c r="I76" s="9">
        <v>101.51</v>
      </c>
      <c r="J76" s="9">
        <v>79.7</v>
      </c>
      <c r="K76" s="9">
        <v>21676.5</v>
      </c>
      <c r="L76" s="9">
        <v>1275.0999999999999</v>
      </c>
      <c r="M76" s="9">
        <v>706.03</v>
      </c>
      <c r="N76" s="9">
        <v>146.13</v>
      </c>
      <c r="O76" s="9">
        <v>3650.97</v>
      </c>
      <c r="P76" s="9">
        <v>292.08</v>
      </c>
      <c r="Q76" s="9">
        <v>223.45</v>
      </c>
      <c r="R76" s="14">
        <v>59.97</v>
      </c>
      <c r="S76" s="23">
        <v>76</v>
      </c>
      <c r="T76">
        <f t="shared" si="1"/>
        <v>0.1684298664452287</v>
      </c>
      <c r="U76" s="238">
        <v>1</v>
      </c>
    </row>
    <row r="77" spans="1:21" x14ac:dyDescent="0.25">
      <c r="A77" s="13" t="s">
        <v>98</v>
      </c>
      <c r="B77" s="9">
        <v>347</v>
      </c>
      <c r="C77" s="9">
        <v>252</v>
      </c>
      <c r="D77" s="9">
        <v>11</v>
      </c>
      <c r="E77" s="9">
        <v>17.5</v>
      </c>
      <c r="F77" s="9">
        <v>312</v>
      </c>
      <c r="G77" s="9">
        <v>120.5</v>
      </c>
      <c r="H77" s="9">
        <v>20</v>
      </c>
      <c r="I77" s="9">
        <v>125.95</v>
      </c>
      <c r="J77" s="9">
        <v>98.9</v>
      </c>
      <c r="K77" s="9">
        <v>27535.21</v>
      </c>
      <c r="L77" s="9">
        <v>1587</v>
      </c>
      <c r="M77" s="9">
        <v>886.41</v>
      </c>
      <c r="N77" s="9">
        <v>147.86000000000001</v>
      </c>
      <c r="O77" s="9">
        <v>4674.8999999999996</v>
      </c>
      <c r="P77" s="9">
        <v>371.02</v>
      </c>
      <c r="Q77" s="9">
        <v>284.26</v>
      </c>
      <c r="R77" s="14">
        <v>60.92</v>
      </c>
      <c r="S77" s="23">
        <v>77</v>
      </c>
      <c r="T77">
        <f t="shared" si="1"/>
        <v>0.16977898479800951</v>
      </c>
      <c r="U77" s="238">
        <v>1</v>
      </c>
    </row>
    <row r="78" spans="1:21" x14ac:dyDescent="0.25">
      <c r="A78" s="13" t="s">
        <v>99</v>
      </c>
      <c r="B78" s="9">
        <v>354</v>
      </c>
      <c r="C78" s="9">
        <v>254</v>
      </c>
      <c r="D78" s="9">
        <v>13</v>
      </c>
      <c r="E78" s="9">
        <v>21</v>
      </c>
      <c r="F78" s="9">
        <v>312</v>
      </c>
      <c r="G78" s="9">
        <v>120.5</v>
      </c>
      <c r="H78" s="9">
        <v>20</v>
      </c>
      <c r="I78" s="9">
        <v>150.66999999999999</v>
      </c>
      <c r="J78" s="9">
        <v>118.3</v>
      </c>
      <c r="K78" s="9">
        <v>33692.449999999997</v>
      </c>
      <c r="L78" s="9">
        <v>1903.5</v>
      </c>
      <c r="M78" s="9">
        <v>1072.31</v>
      </c>
      <c r="N78" s="9">
        <v>149.54</v>
      </c>
      <c r="O78" s="9">
        <v>5745.8</v>
      </c>
      <c r="P78" s="9">
        <v>452.43</v>
      </c>
      <c r="Q78" s="9">
        <v>347.18</v>
      </c>
      <c r="R78" s="14">
        <v>61.75</v>
      </c>
      <c r="S78" s="23">
        <v>78</v>
      </c>
      <c r="T78">
        <f t="shared" si="1"/>
        <v>0.17053672261886568</v>
      </c>
      <c r="U78" s="238">
        <v>1</v>
      </c>
    </row>
    <row r="79" spans="1:21" x14ac:dyDescent="0.25">
      <c r="A79" s="13" t="s">
        <v>100</v>
      </c>
      <c r="B79" s="9">
        <v>364</v>
      </c>
      <c r="C79" s="9">
        <v>258</v>
      </c>
      <c r="D79" s="9">
        <v>16</v>
      </c>
      <c r="E79" s="9">
        <v>26</v>
      </c>
      <c r="F79" s="9">
        <v>312</v>
      </c>
      <c r="G79" s="9">
        <v>121</v>
      </c>
      <c r="H79" s="9">
        <v>20</v>
      </c>
      <c r="I79" s="9">
        <v>187.51</v>
      </c>
      <c r="J79" s="9">
        <v>147.19999999999999</v>
      </c>
      <c r="K79" s="9">
        <v>43231.44</v>
      </c>
      <c r="L79" s="9">
        <v>2375.4</v>
      </c>
      <c r="M79" s="9">
        <v>1354.36</v>
      </c>
      <c r="N79" s="9">
        <v>151.84</v>
      </c>
      <c r="O79" s="9">
        <v>7458.32</v>
      </c>
      <c r="P79" s="9">
        <v>578.16</v>
      </c>
      <c r="Q79" s="9">
        <v>444.79</v>
      </c>
      <c r="R79" s="14">
        <v>63.07</v>
      </c>
      <c r="S79" s="23">
        <v>79</v>
      </c>
      <c r="T79">
        <f t="shared" si="1"/>
        <v>0.17252073953585628</v>
      </c>
      <c r="U79" s="239">
        <v>0</v>
      </c>
    </row>
    <row r="80" spans="1:21" x14ac:dyDescent="0.25">
      <c r="A80" s="13" t="s">
        <v>101</v>
      </c>
      <c r="B80" s="9">
        <v>376</v>
      </c>
      <c r="C80" s="9">
        <v>260</v>
      </c>
      <c r="D80" s="9">
        <v>19</v>
      </c>
      <c r="E80" s="9">
        <v>32</v>
      </c>
      <c r="F80" s="9">
        <v>312</v>
      </c>
      <c r="G80" s="9">
        <v>120.5</v>
      </c>
      <c r="H80" s="9">
        <v>20</v>
      </c>
      <c r="I80" s="9">
        <v>229.11</v>
      </c>
      <c r="J80" s="9">
        <v>179.9</v>
      </c>
      <c r="K80" s="9">
        <v>54967.48</v>
      </c>
      <c r="L80" s="9">
        <v>2923.8</v>
      </c>
      <c r="M80" s="9">
        <v>1688.25</v>
      </c>
      <c r="N80" s="9">
        <v>154.88999999999999</v>
      </c>
      <c r="O80" s="9">
        <v>9398.8799999999992</v>
      </c>
      <c r="P80" s="9">
        <v>722.99</v>
      </c>
      <c r="Q80" s="9">
        <v>557.28</v>
      </c>
      <c r="R80" s="14">
        <v>64.05</v>
      </c>
      <c r="S80" s="23">
        <v>80</v>
      </c>
      <c r="T80">
        <f t="shared" si="1"/>
        <v>0.17098982889519401</v>
      </c>
      <c r="U80" s="239">
        <v>0</v>
      </c>
    </row>
    <row r="81" spans="1:21" x14ac:dyDescent="0.25">
      <c r="A81" s="13" t="s">
        <v>102</v>
      </c>
      <c r="B81" s="9">
        <v>392</v>
      </c>
      <c r="C81" s="9">
        <v>262</v>
      </c>
      <c r="D81" s="9">
        <v>23</v>
      </c>
      <c r="E81" s="9">
        <v>40</v>
      </c>
      <c r="F81" s="9">
        <v>312</v>
      </c>
      <c r="G81" s="9">
        <v>119.5</v>
      </c>
      <c r="H81" s="9">
        <v>20</v>
      </c>
      <c r="I81" s="9">
        <v>284.79000000000002</v>
      </c>
      <c r="J81" s="9">
        <v>223.6</v>
      </c>
      <c r="K81" s="9">
        <v>71815.25</v>
      </c>
      <c r="L81" s="9">
        <v>3664</v>
      </c>
      <c r="M81" s="9">
        <v>2150.36</v>
      </c>
      <c r="N81" s="9">
        <v>158.80000000000001</v>
      </c>
      <c r="O81" s="9">
        <v>12030.69</v>
      </c>
      <c r="P81" s="9">
        <v>918.37</v>
      </c>
      <c r="Q81" s="9">
        <v>709.81</v>
      </c>
      <c r="R81" s="14">
        <v>65</v>
      </c>
      <c r="S81" s="23">
        <v>81</v>
      </c>
      <c r="T81">
        <f t="shared" si="1"/>
        <v>0.16752277545507396</v>
      </c>
      <c r="U81" s="239">
        <v>0</v>
      </c>
    </row>
    <row r="82" spans="1:21" x14ac:dyDescent="0.25">
      <c r="A82" s="13" t="s">
        <v>103</v>
      </c>
      <c r="B82" s="9">
        <v>383</v>
      </c>
      <c r="C82" s="9">
        <v>299</v>
      </c>
      <c r="D82" s="9">
        <v>9.5</v>
      </c>
      <c r="E82" s="9">
        <v>12.5</v>
      </c>
      <c r="F82" s="9">
        <v>358</v>
      </c>
      <c r="G82" s="9">
        <v>144.75</v>
      </c>
      <c r="H82" s="9">
        <v>22</v>
      </c>
      <c r="I82" s="9">
        <v>112.91</v>
      </c>
      <c r="J82" s="9">
        <v>88.6</v>
      </c>
      <c r="K82" s="9">
        <v>30554.32</v>
      </c>
      <c r="L82" s="9">
        <v>1595.5</v>
      </c>
      <c r="M82" s="9">
        <v>880.73</v>
      </c>
      <c r="N82" s="9">
        <v>164.5</v>
      </c>
      <c r="O82" s="9">
        <v>5576.08</v>
      </c>
      <c r="P82" s="9">
        <v>372.98</v>
      </c>
      <c r="Q82" s="9">
        <v>285.42</v>
      </c>
      <c r="R82" s="14">
        <v>70.27</v>
      </c>
      <c r="S82" s="23">
        <v>82</v>
      </c>
      <c r="T82">
        <f t="shared" si="1"/>
        <v>0.18249727043508088</v>
      </c>
      <c r="U82" s="238">
        <v>1</v>
      </c>
    </row>
    <row r="83" spans="1:21" x14ac:dyDescent="0.25">
      <c r="A83" s="13" t="s">
        <v>104</v>
      </c>
      <c r="B83" s="9">
        <v>390</v>
      </c>
      <c r="C83" s="9">
        <v>300</v>
      </c>
      <c r="D83" s="9">
        <v>10</v>
      </c>
      <c r="E83" s="9">
        <v>16</v>
      </c>
      <c r="F83" s="9">
        <v>358</v>
      </c>
      <c r="G83" s="9">
        <v>145</v>
      </c>
      <c r="H83" s="9">
        <v>22</v>
      </c>
      <c r="I83" s="9">
        <v>135.94999999999999</v>
      </c>
      <c r="J83" s="9">
        <v>106.7</v>
      </c>
      <c r="K83" s="9">
        <v>38674.1</v>
      </c>
      <c r="L83" s="9">
        <v>1983.3</v>
      </c>
      <c r="M83" s="9">
        <v>1093.97</v>
      </c>
      <c r="N83" s="9">
        <v>168.66</v>
      </c>
      <c r="O83" s="9">
        <v>7207.77</v>
      </c>
      <c r="P83" s="9">
        <v>480.52</v>
      </c>
      <c r="Q83" s="9">
        <v>366.53</v>
      </c>
      <c r="R83" s="14">
        <v>72.81</v>
      </c>
      <c r="S83" s="23">
        <v>83</v>
      </c>
      <c r="T83">
        <f t="shared" si="1"/>
        <v>0.18637201641408593</v>
      </c>
      <c r="U83" s="238">
        <v>1</v>
      </c>
    </row>
    <row r="84" spans="1:21" x14ac:dyDescent="0.25">
      <c r="A84" s="13" t="s">
        <v>105</v>
      </c>
      <c r="B84" s="9">
        <v>397</v>
      </c>
      <c r="C84" s="9">
        <v>302</v>
      </c>
      <c r="D84" s="9">
        <v>12</v>
      </c>
      <c r="E84" s="9">
        <v>19.5</v>
      </c>
      <c r="F84" s="9">
        <v>358</v>
      </c>
      <c r="G84" s="9">
        <v>145</v>
      </c>
      <c r="H84" s="9">
        <v>22</v>
      </c>
      <c r="I84" s="9">
        <v>164.89</v>
      </c>
      <c r="J84" s="9">
        <v>129.4</v>
      </c>
      <c r="K84" s="9">
        <v>47846.38</v>
      </c>
      <c r="L84" s="9">
        <v>2410.4</v>
      </c>
      <c r="M84" s="9">
        <v>1339.96</v>
      </c>
      <c r="N84" s="9">
        <v>170.34</v>
      </c>
      <c r="O84" s="9">
        <v>8962.48</v>
      </c>
      <c r="P84" s="9">
        <v>593.54</v>
      </c>
      <c r="Q84" s="9">
        <v>453.33</v>
      </c>
      <c r="R84" s="14">
        <v>73.72</v>
      </c>
      <c r="S84" s="23">
        <v>84</v>
      </c>
      <c r="T84">
        <f t="shared" si="1"/>
        <v>0.18731782843341543</v>
      </c>
      <c r="U84" s="238">
        <v>1</v>
      </c>
    </row>
    <row r="85" spans="1:21" x14ac:dyDescent="0.25">
      <c r="A85" s="13" t="s">
        <v>106</v>
      </c>
      <c r="B85" s="9">
        <v>406</v>
      </c>
      <c r="C85" s="9">
        <v>304</v>
      </c>
      <c r="D85" s="9">
        <v>14.5</v>
      </c>
      <c r="E85" s="9">
        <v>24</v>
      </c>
      <c r="F85" s="9">
        <v>358</v>
      </c>
      <c r="G85" s="9">
        <v>144.75</v>
      </c>
      <c r="H85" s="9">
        <v>22</v>
      </c>
      <c r="I85" s="9">
        <v>201.98</v>
      </c>
      <c r="J85" s="9">
        <v>158.6</v>
      </c>
      <c r="K85" s="9">
        <v>60107.1</v>
      </c>
      <c r="L85" s="9">
        <v>2960.9</v>
      </c>
      <c r="M85" s="9">
        <v>1662</v>
      </c>
      <c r="N85" s="9">
        <v>172.51</v>
      </c>
      <c r="O85" s="9">
        <v>11253.74</v>
      </c>
      <c r="P85" s="9">
        <v>740.38</v>
      </c>
      <c r="Q85" s="9">
        <v>566.42999999999995</v>
      </c>
      <c r="R85" s="14">
        <v>74.64</v>
      </c>
      <c r="S85" s="23">
        <v>85</v>
      </c>
      <c r="T85">
        <f t="shared" si="1"/>
        <v>0.18722813111928541</v>
      </c>
      <c r="U85" s="238">
        <v>1</v>
      </c>
    </row>
    <row r="86" spans="1:21" x14ac:dyDescent="0.25">
      <c r="A86" s="13" t="s">
        <v>107</v>
      </c>
      <c r="B86" s="9">
        <v>418</v>
      </c>
      <c r="C86" s="9">
        <v>309</v>
      </c>
      <c r="D86" s="9">
        <v>17.5</v>
      </c>
      <c r="E86" s="9">
        <v>30</v>
      </c>
      <c r="F86" s="9">
        <v>358</v>
      </c>
      <c r="G86" s="9">
        <v>145.75</v>
      </c>
      <c r="H86" s="9">
        <v>22</v>
      </c>
      <c r="I86" s="9">
        <v>252.2</v>
      </c>
      <c r="J86" s="9">
        <v>198</v>
      </c>
      <c r="K86" s="9">
        <v>77867.25</v>
      </c>
      <c r="L86" s="9">
        <v>3725.7</v>
      </c>
      <c r="M86" s="9">
        <v>2114.9</v>
      </c>
      <c r="N86" s="9">
        <v>175.71</v>
      </c>
      <c r="O86" s="9">
        <v>14776.27</v>
      </c>
      <c r="P86" s="9">
        <v>956.39</v>
      </c>
      <c r="Q86" s="9">
        <v>732.65</v>
      </c>
      <c r="R86" s="14">
        <v>76.540000000000006</v>
      </c>
      <c r="S86" s="23">
        <v>86</v>
      </c>
      <c r="T86">
        <f t="shared" si="1"/>
        <v>0.18976231984563471</v>
      </c>
      <c r="U86" s="239">
        <v>0</v>
      </c>
    </row>
    <row r="87" spans="1:21" x14ac:dyDescent="0.25">
      <c r="A87" s="13" t="s">
        <v>108</v>
      </c>
      <c r="B87" s="9">
        <v>430</v>
      </c>
      <c r="C87" s="9">
        <v>311</v>
      </c>
      <c r="D87" s="9">
        <v>21</v>
      </c>
      <c r="E87" s="9">
        <v>36</v>
      </c>
      <c r="F87" s="9">
        <v>358</v>
      </c>
      <c r="G87" s="9">
        <v>145</v>
      </c>
      <c r="H87" s="9">
        <v>22</v>
      </c>
      <c r="I87" s="9">
        <v>303.25</v>
      </c>
      <c r="J87" s="9">
        <v>238.1</v>
      </c>
      <c r="K87" s="9">
        <v>96432.24</v>
      </c>
      <c r="L87" s="9">
        <v>4485.2</v>
      </c>
      <c r="M87" s="9">
        <v>2578.21</v>
      </c>
      <c r="N87" s="9">
        <v>178.32</v>
      </c>
      <c r="O87" s="9">
        <v>18086.349999999999</v>
      </c>
      <c r="P87" s="9">
        <v>1163.1099999999999</v>
      </c>
      <c r="Q87" s="9">
        <v>893.43</v>
      </c>
      <c r="R87" s="14">
        <v>77.23</v>
      </c>
      <c r="S87" s="23">
        <v>87</v>
      </c>
      <c r="T87">
        <f t="shared" si="1"/>
        <v>0.18755501272188635</v>
      </c>
      <c r="U87" s="239">
        <v>0</v>
      </c>
    </row>
    <row r="88" spans="1:21" x14ac:dyDescent="0.25">
      <c r="A88" s="13" t="s">
        <v>109</v>
      </c>
      <c r="B88" s="9">
        <v>446</v>
      </c>
      <c r="C88" s="9">
        <v>313</v>
      </c>
      <c r="D88" s="9">
        <v>25</v>
      </c>
      <c r="E88" s="9">
        <v>44</v>
      </c>
      <c r="F88" s="9">
        <v>358</v>
      </c>
      <c r="G88" s="9">
        <v>144</v>
      </c>
      <c r="H88" s="9">
        <v>22</v>
      </c>
      <c r="I88" s="9">
        <v>369.09</v>
      </c>
      <c r="J88" s="9">
        <v>289.7</v>
      </c>
      <c r="K88" s="9">
        <v>122543.61</v>
      </c>
      <c r="L88" s="9">
        <v>5495.2</v>
      </c>
      <c r="M88" s="9">
        <v>3204.85</v>
      </c>
      <c r="N88" s="9">
        <v>182.21</v>
      </c>
      <c r="O88" s="9">
        <v>22547.07</v>
      </c>
      <c r="P88" s="9">
        <v>1440.71</v>
      </c>
      <c r="Q88" s="9">
        <v>1109.25</v>
      </c>
      <c r="R88" s="14">
        <v>78.16</v>
      </c>
      <c r="S88" s="23">
        <v>88</v>
      </c>
      <c r="T88">
        <f t="shared" si="1"/>
        <v>0.18399221305786567</v>
      </c>
      <c r="U88" s="239">
        <v>0</v>
      </c>
    </row>
    <row r="89" spans="1:21" x14ac:dyDescent="0.25">
      <c r="A89" s="13" t="s">
        <v>110</v>
      </c>
      <c r="B89" s="9">
        <v>434</v>
      </c>
      <c r="C89" s="9">
        <v>299</v>
      </c>
      <c r="D89" s="9">
        <v>10</v>
      </c>
      <c r="E89" s="9">
        <v>15</v>
      </c>
      <c r="F89" s="9">
        <v>404</v>
      </c>
      <c r="G89" s="9">
        <v>144.5</v>
      </c>
      <c r="H89" s="9">
        <v>24</v>
      </c>
      <c r="I89" s="9">
        <v>135.04</v>
      </c>
      <c r="J89" s="9">
        <v>106</v>
      </c>
      <c r="K89" s="9">
        <v>46794.17</v>
      </c>
      <c r="L89" s="9">
        <v>2156.4</v>
      </c>
      <c r="M89" s="9">
        <v>1192.24</v>
      </c>
      <c r="N89" s="9">
        <v>186.15</v>
      </c>
      <c r="O89" s="9">
        <v>6692.4</v>
      </c>
      <c r="P89" s="9">
        <v>447.65</v>
      </c>
      <c r="Q89" s="9">
        <v>342.87</v>
      </c>
      <c r="R89" s="14">
        <v>70.400000000000006</v>
      </c>
      <c r="S89" s="23">
        <v>89</v>
      </c>
      <c r="T89">
        <f t="shared" si="1"/>
        <v>0.1430178161082887</v>
      </c>
      <c r="U89" s="238">
        <v>1</v>
      </c>
    </row>
    <row r="90" spans="1:21" x14ac:dyDescent="0.25">
      <c r="A90" s="13" t="s">
        <v>111</v>
      </c>
      <c r="B90" s="9">
        <v>440</v>
      </c>
      <c r="C90" s="9">
        <v>300</v>
      </c>
      <c r="D90" s="9">
        <v>11</v>
      </c>
      <c r="E90" s="9">
        <v>18</v>
      </c>
      <c r="F90" s="9">
        <v>404</v>
      </c>
      <c r="G90" s="9">
        <v>144.5</v>
      </c>
      <c r="H90" s="9">
        <v>24</v>
      </c>
      <c r="I90" s="9">
        <v>157.38</v>
      </c>
      <c r="J90" s="9">
        <v>123.6</v>
      </c>
      <c r="K90" s="9">
        <v>56069.13</v>
      </c>
      <c r="L90" s="9">
        <v>2548.6</v>
      </c>
      <c r="M90" s="9">
        <v>1412.44</v>
      </c>
      <c r="N90" s="9">
        <v>188.75</v>
      </c>
      <c r="O90" s="9">
        <v>8111.31</v>
      </c>
      <c r="P90" s="9">
        <v>540.75</v>
      </c>
      <c r="Q90" s="9">
        <v>413.8</v>
      </c>
      <c r="R90" s="14">
        <v>71.790000000000006</v>
      </c>
      <c r="S90" s="23">
        <v>90</v>
      </c>
      <c r="T90">
        <f t="shared" si="1"/>
        <v>0.1446662361267243</v>
      </c>
      <c r="U90" s="238">
        <v>1</v>
      </c>
    </row>
    <row r="91" spans="1:21" x14ac:dyDescent="0.25">
      <c r="A91" s="13" t="s">
        <v>112</v>
      </c>
      <c r="B91" s="9">
        <v>446</v>
      </c>
      <c r="C91" s="9">
        <v>302</v>
      </c>
      <c r="D91" s="9">
        <v>13</v>
      </c>
      <c r="E91" s="9">
        <v>21</v>
      </c>
      <c r="F91" s="9">
        <v>404</v>
      </c>
      <c r="G91" s="9">
        <v>144.5</v>
      </c>
      <c r="H91" s="9">
        <v>24</v>
      </c>
      <c r="I91" s="9">
        <v>184.3</v>
      </c>
      <c r="J91" s="9">
        <v>144.69999999999999</v>
      </c>
      <c r="K91" s="9">
        <v>66379.08</v>
      </c>
      <c r="L91" s="9">
        <v>2976.6</v>
      </c>
      <c r="M91" s="9">
        <v>1661.51</v>
      </c>
      <c r="N91" s="9">
        <v>189.78</v>
      </c>
      <c r="O91" s="9">
        <v>9655.6200000000008</v>
      </c>
      <c r="P91" s="9">
        <v>639.44000000000005</v>
      </c>
      <c r="Q91" s="9">
        <v>490.29</v>
      </c>
      <c r="R91" s="14">
        <v>72.38</v>
      </c>
      <c r="S91" s="23">
        <v>91</v>
      </c>
      <c r="T91">
        <f t="shared" si="1"/>
        <v>0.14546179308300147</v>
      </c>
      <c r="U91" s="238">
        <v>1</v>
      </c>
    </row>
    <row r="92" spans="1:21" x14ac:dyDescent="0.25">
      <c r="A92" s="13" t="s">
        <v>113</v>
      </c>
      <c r="B92" s="9">
        <v>452</v>
      </c>
      <c r="C92" s="9">
        <v>304</v>
      </c>
      <c r="D92" s="9">
        <v>15</v>
      </c>
      <c r="E92" s="9">
        <v>24</v>
      </c>
      <c r="F92" s="9">
        <v>404</v>
      </c>
      <c r="G92" s="9">
        <v>144.5</v>
      </c>
      <c r="H92" s="9">
        <v>24</v>
      </c>
      <c r="I92" s="9">
        <v>211.46</v>
      </c>
      <c r="J92" s="9">
        <v>166</v>
      </c>
      <c r="K92" s="9">
        <v>77050.83</v>
      </c>
      <c r="L92" s="9">
        <v>3409.3</v>
      </c>
      <c r="M92" s="9">
        <v>1915.99</v>
      </c>
      <c r="N92" s="9">
        <v>190.88</v>
      </c>
      <c r="O92" s="9">
        <v>11258.33</v>
      </c>
      <c r="P92" s="9">
        <v>740.68</v>
      </c>
      <c r="Q92" s="9">
        <v>569.04</v>
      </c>
      <c r="R92" s="14">
        <v>72.97</v>
      </c>
      <c r="S92" s="23">
        <v>92</v>
      </c>
      <c r="T92">
        <f t="shared" si="1"/>
        <v>0.14611562263508387</v>
      </c>
      <c r="U92" s="238">
        <v>1</v>
      </c>
    </row>
    <row r="93" spans="1:21" x14ac:dyDescent="0.25">
      <c r="A93" s="13" t="s">
        <v>114</v>
      </c>
      <c r="B93" s="9">
        <v>464</v>
      </c>
      <c r="C93" s="9">
        <v>308</v>
      </c>
      <c r="D93" s="9">
        <v>18</v>
      </c>
      <c r="E93" s="9">
        <v>30</v>
      </c>
      <c r="F93" s="9">
        <v>404</v>
      </c>
      <c r="G93" s="9">
        <v>145</v>
      </c>
      <c r="H93" s="9">
        <v>24</v>
      </c>
      <c r="I93" s="9">
        <v>262.45999999999998</v>
      </c>
      <c r="J93" s="9">
        <v>206</v>
      </c>
      <c r="K93" s="9">
        <v>98962.82</v>
      </c>
      <c r="L93" s="9">
        <v>4265.6000000000004</v>
      </c>
      <c r="M93" s="9">
        <v>2420.9299999999998</v>
      </c>
      <c r="N93" s="9">
        <v>194.18</v>
      </c>
      <c r="O93" s="9">
        <v>14639.89</v>
      </c>
      <c r="P93" s="9">
        <v>950.64</v>
      </c>
      <c r="Q93" s="9">
        <v>731.39</v>
      </c>
      <c r="R93" s="14">
        <v>74.69</v>
      </c>
      <c r="S93" s="23">
        <v>93</v>
      </c>
      <c r="T93">
        <f t="shared" si="1"/>
        <v>0.14793323391552501</v>
      </c>
      <c r="U93" s="239">
        <v>0</v>
      </c>
    </row>
    <row r="94" spans="1:21" x14ac:dyDescent="0.25">
      <c r="A94" s="13" t="s">
        <v>115</v>
      </c>
      <c r="B94" s="9">
        <v>476</v>
      </c>
      <c r="C94" s="9">
        <v>310</v>
      </c>
      <c r="D94" s="9">
        <v>21</v>
      </c>
      <c r="E94" s="9">
        <v>36</v>
      </c>
      <c r="F94" s="9">
        <v>404</v>
      </c>
      <c r="G94" s="9">
        <v>144.5</v>
      </c>
      <c r="H94" s="9">
        <v>24</v>
      </c>
      <c r="I94" s="9">
        <v>312.98</v>
      </c>
      <c r="J94" s="9">
        <v>245.7</v>
      </c>
      <c r="K94" s="9">
        <v>121722.09</v>
      </c>
      <c r="L94" s="9">
        <v>5114.3999999999996</v>
      </c>
      <c r="M94" s="9">
        <v>2932.26</v>
      </c>
      <c r="N94" s="9">
        <v>197.21</v>
      </c>
      <c r="O94" s="9">
        <v>17919.22</v>
      </c>
      <c r="P94" s="9">
        <v>1156.08</v>
      </c>
      <c r="Q94" s="9">
        <v>891.09</v>
      </c>
      <c r="R94" s="14">
        <v>75.67</v>
      </c>
      <c r="S94" s="23">
        <v>94</v>
      </c>
      <c r="T94">
        <f t="shared" si="1"/>
        <v>0.14721419916467093</v>
      </c>
      <c r="U94" s="239">
        <v>0</v>
      </c>
    </row>
    <row r="95" spans="1:21" x14ac:dyDescent="0.25">
      <c r="A95" s="13" t="s">
        <v>116</v>
      </c>
      <c r="B95" s="9">
        <v>492</v>
      </c>
      <c r="C95" s="9">
        <v>312</v>
      </c>
      <c r="D95" s="9">
        <v>25</v>
      </c>
      <c r="E95" s="9">
        <v>44</v>
      </c>
      <c r="F95" s="9">
        <v>404</v>
      </c>
      <c r="G95" s="9">
        <v>143.5</v>
      </c>
      <c r="H95" s="9">
        <v>24</v>
      </c>
      <c r="I95" s="9">
        <v>380.5</v>
      </c>
      <c r="J95" s="9">
        <v>298.7</v>
      </c>
      <c r="K95" s="9">
        <v>153856.39000000001</v>
      </c>
      <c r="L95" s="9">
        <v>6254.3</v>
      </c>
      <c r="M95" s="9">
        <v>3633.74</v>
      </c>
      <c r="N95" s="9">
        <v>201.08</v>
      </c>
      <c r="O95" s="9">
        <v>22341.69</v>
      </c>
      <c r="P95" s="9">
        <v>1432.16</v>
      </c>
      <c r="Q95" s="9">
        <v>1106.76</v>
      </c>
      <c r="R95" s="14">
        <v>76.63</v>
      </c>
      <c r="S95" s="23">
        <v>95</v>
      </c>
      <c r="T95">
        <f t="shared" si="1"/>
        <v>0.14521132336459991</v>
      </c>
      <c r="U95" s="239">
        <v>0</v>
      </c>
    </row>
    <row r="96" spans="1:21" x14ac:dyDescent="0.25">
      <c r="A96" s="13" t="s">
        <v>117</v>
      </c>
      <c r="B96" s="9">
        <v>482</v>
      </c>
      <c r="C96" s="9">
        <v>300</v>
      </c>
      <c r="D96" s="9">
        <v>11</v>
      </c>
      <c r="E96" s="9">
        <v>15</v>
      </c>
      <c r="F96" s="9">
        <v>452</v>
      </c>
      <c r="G96" s="9">
        <v>144.5</v>
      </c>
      <c r="H96" s="9">
        <v>26</v>
      </c>
      <c r="I96" s="9">
        <v>145.52000000000001</v>
      </c>
      <c r="J96" s="9">
        <v>114.2</v>
      </c>
      <c r="K96" s="9">
        <v>60366.76</v>
      </c>
      <c r="L96" s="9">
        <v>2504.8000000000002</v>
      </c>
      <c r="M96" s="9">
        <v>1395.56</v>
      </c>
      <c r="N96" s="9">
        <v>203.67</v>
      </c>
      <c r="O96" s="9">
        <v>6763.81</v>
      </c>
      <c r="P96" s="9">
        <v>450.92</v>
      </c>
      <c r="Q96" s="9">
        <v>347.62</v>
      </c>
      <c r="R96" s="14">
        <v>68.180000000000007</v>
      </c>
      <c r="S96" s="23">
        <v>96</v>
      </c>
      <c r="T96">
        <f t="shared" si="1"/>
        <v>0.11204527127180587</v>
      </c>
      <c r="U96" s="238">
        <v>1</v>
      </c>
    </row>
    <row r="97" spans="1:21" x14ac:dyDescent="0.25">
      <c r="A97" s="13" t="s">
        <v>118</v>
      </c>
      <c r="B97" s="9">
        <v>487</v>
      </c>
      <c r="C97" s="9">
        <v>300</v>
      </c>
      <c r="D97" s="9">
        <v>14.5</v>
      </c>
      <c r="E97" s="9">
        <v>17.5</v>
      </c>
      <c r="F97" s="9">
        <v>452</v>
      </c>
      <c r="G97" s="9">
        <v>142.75</v>
      </c>
      <c r="H97" s="9">
        <v>26</v>
      </c>
      <c r="I97" s="9">
        <v>176.34</v>
      </c>
      <c r="J97" s="9">
        <v>138.4</v>
      </c>
      <c r="K97" s="9">
        <v>71863.009999999995</v>
      </c>
      <c r="L97" s="9">
        <v>2951.3</v>
      </c>
      <c r="M97" s="9">
        <v>1666.63</v>
      </c>
      <c r="N97" s="9">
        <v>201.87</v>
      </c>
      <c r="O97" s="9">
        <v>7897.76</v>
      </c>
      <c r="P97" s="9">
        <v>526.52</v>
      </c>
      <c r="Q97" s="9">
        <v>409.42</v>
      </c>
      <c r="R97" s="14">
        <v>66.92</v>
      </c>
      <c r="S97" s="23">
        <v>97</v>
      </c>
      <c r="T97">
        <f t="shared" si="1"/>
        <v>0.10990021152746038</v>
      </c>
      <c r="U97" s="238">
        <v>1</v>
      </c>
    </row>
    <row r="98" spans="1:21" x14ac:dyDescent="0.25">
      <c r="A98" s="13" t="s">
        <v>119</v>
      </c>
      <c r="B98" s="9">
        <v>493</v>
      </c>
      <c r="C98" s="9">
        <v>300</v>
      </c>
      <c r="D98" s="9">
        <v>15.5</v>
      </c>
      <c r="E98" s="9">
        <v>20.5</v>
      </c>
      <c r="F98" s="9">
        <v>452</v>
      </c>
      <c r="G98" s="9">
        <v>142.25</v>
      </c>
      <c r="H98" s="9">
        <v>26</v>
      </c>
      <c r="I98" s="9">
        <v>198.86</v>
      </c>
      <c r="J98" s="9">
        <v>156.1</v>
      </c>
      <c r="K98" s="9">
        <v>83437.19</v>
      </c>
      <c r="L98" s="9">
        <v>3384.9</v>
      </c>
      <c r="M98" s="9">
        <v>1912.66</v>
      </c>
      <c r="N98" s="9">
        <v>204.83</v>
      </c>
      <c r="O98" s="9">
        <v>9251.07</v>
      </c>
      <c r="P98" s="9">
        <v>616.74</v>
      </c>
      <c r="Q98" s="9">
        <v>478.76</v>
      </c>
      <c r="R98" s="14">
        <v>68.209999999999994</v>
      </c>
      <c r="S98" s="23">
        <v>98</v>
      </c>
      <c r="T98">
        <f t="shared" si="1"/>
        <v>0.11087465912981968</v>
      </c>
      <c r="U98" s="238">
        <v>1</v>
      </c>
    </row>
    <row r="99" spans="1:21" x14ac:dyDescent="0.25">
      <c r="A99" s="13" t="s">
        <v>120</v>
      </c>
      <c r="B99" s="9">
        <v>499</v>
      </c>
      <c r="C99" s="9">
        <v>300</v>
      </c>
      <c r="D99" s="9">
        <v>16.5</v>
      </c>
      <c r="E99" s="9">
        <v>23.5</v>
      </c>
      <c r="F99" s="9">
        <v>452</v>
      </c>
      <c r="G99" s="9">
        <v>141.75</v>
      </c>
      <c r="H99" s="9">
        <v>26</v>
      </c>
      <c r="I99" s="9">
        <v>221.38</v>
      </c>
      <c r="J99" s="9">
        <v>173.8</v>
      </c>
      <c r="K99" s="9">
        <v>95277.59</v>
      </c>
      <c r="L99" s="9">
        <v>3818.7</v>
      </c>
      <c r="M99" s="9">
        <v>2161.4</v>
      </c>
      <c r="N99" s="9">
        <v>207.45</v>
      </c>
      <c r="O99" s="9">
        <v>10604.77</v>
      </c>
      <c r="P99" s="9">
        <v>706.98</v>
      </c>
      <c r="Q99" s="9">
        <v>548.21</v>
      </c>
      <c r="R99" s="14">
        <v>69.209999999999994</v>
      </c>
      <c r="S99" s="23">
        <v>99</v>
      </c>
      <c r="T99">
        <f t="shared" si="1"/>
        <v>0.11130392781765366</v>
      </c>
      <c r="U99" s="238">
        <v>1</v>
      </c>
    </row>
    <row r="100" spans="1:21" x14ac:dyDescent="0.25">
      <c r="A100" s="13" t="s">
        <v>121</v>
      </c>
      <c r="B100" s="9">
        <v>508</v>
      </c>
      <c r="C100" s="9">
        <v>302</v>
      </c>
      <c r="D100" s="9">
        <v>19</v>
      </c>
      <c r="E100" s="9">
        <v>28</v>
      </c>
      <c r="F100" s="9">
        <v>452</v>
      </c>
      <c r="G100" s="9">
        <v>141.5</v>
      </c>
      <c r="H100" s="9">
        <v>26</v>
      </c>
      <c r="I100" s="9">
        <v>260.8</v>
      </c>
      <c r="J100" s="9">
        <v>204.7</v>
      </c>
      <c r="K100" s="9">
        <v>114959.83</v>
      </c>
      <c r="L100" s="9">
        <v>4526</v>
      </c>
      <c r="M100" s="9">
        <v>2578.5500000000002</v>
      </c>
      <c r="N100" s="9">
        <v>209.95</v>
      </c>
      <c r="O100" s="9">
        <v>12894.5</v>
      </c>
      <c r="P100" s="9">
        <v>853.94</v>
      </c>
      <c r="Q100" s="9">
        <v>663.27</v>
      </c>
      <c r="R100" s="14">
        <v>70.31</v>
      </c>
      <c r="S100" s="23">
        <v>100</v>
      </c>
      <c r="T100">
        <f t="shared" si="1"/>
        <v>0.11216526677188023</v>
      </c>
      <c r="U100" s="238">
        <v>1</v>
      </c>
    </row>
    <row r="101" spans="1:21" x14ac:dyDescent="0.25">
      <c r="A101" s="13" t="s">
        <v>122</v>
      </c>
      <c r="B101" s="9">
        <v>518</v>
      </c>
      <c r="C101" s="9">
        <v>310</v>
      </c>
      <c r="D101" s="9">
        <v>22</v>
      </c>
      <c r="E101" s="9">
        <v>33</v>
      </c>
      <c r="F101" s="9">
        <v>452</v>
      </c>
      <c r="G101" s="9">
        <v>144</v>
      </c>
      <c r="H101" s="9">
        <v>26</v>
      </c>
      <c r="I101" s="9">
        <v>309.83999999999997</v>
      </c>
      <c r="J101" s="9">
        <v>243.2</v>
      </c>
      <c r="K101" s="9">
        <v>140248.12</v>
      </c>
      <c r="L101" s="9">
        <v>5415</v>
      </c>
      <c r="M101" s="9">
        <v>3106.5</v>
      </c>
      <c r="N101" s="9">
        <v>212.75</v>
      </c>
      <c r="O101" s="9">
        <v>16442.93</v>
      </c>
      <c r="P101" s="9">
        <v>1060.83</v>
      </c>
      <c r="Q101" s="9">
        <v>825.05</v>
      </c>
      <c r="R101" s="14">
        <v>72.849999999999994</v>
      </c>
      <c r="S101" s="23">
        <v>101</v>
      </c>
      <c r="T101">
        <f t="shared" si="1"/>
        <v>0.11724171418483186</v>
      </c>
      <c r="U101" s="239">
        <v>0</v>
      </c>
    </row>
    <row r="102" spans="1:21" x14ac:dyDescent="0.25">
      <c r="A102" s="13" t="s">
        <v>123</v>
      </c>
      <c r="B102" s="9">
        <v>532</v>
      </c>
      <c r="C102" s="9">
        <v>312</v>
      </c>
      <c r="D102" s="9">
        <v>26</v>
      </c>
      <c r="E102" s="9">
        <v>40</v>
      </c>
      <c r="F102" s="9">
        <v>452</v>
      </c>
      <c r="G102" s="9">
        <v>143</v>
      </c>
      <c r="H102" s="9">
        <v>26</v>
      </c>
      <c r="I102" s="9">
        <v>372.92</v>
      </c>
      <c r="J102" s="9">
        <v>292.7</v>
      </c>
      <c r="K102" s="9">
        <v>174203.77</v>
      </c>
      <c r="L102" s="9">
        <v>6549</v>
      </c>
      <c r="M102" s="9">
        <v>3797.96</v>
      </c>
      <c r="N102" s="9">
        <v>216.13</v>
      </c>
      <c r="O102" s="9">
        <v>20335.66</v>
      </c>
      <c r="P102" s="9">
        <v>1303.57</v>
      </c>
      <c r="Q102" s="9">
        <v>1017.09</v>
      </c>
      <c r="R102" s="14">
        <v>73.84</v>
      </c>
      <c r="S102" s="23">
        <v>102</v>
      </c>
      <c r="T102">
        <f t="shared" si="1"/>
        <v>0.11673490189104405</v>
      </c>
      <c r="U102" s="239">
        <v>0</v>
      </c>
    </row>
    <row r="103" spans="1:21" x14ac:dyDescent="0.25">
      <c r="A103" s="13" t="s">
        <v>124</v>
      </c>
      <c r="B103" s="9">
        <v>548</v>
      </c>
      <c r="C103" s="9">
        <v>314</v>
      </c>
      <c r="D103" s="9">
        <v>30</v>
      </c>
      <c r="E103" s="9">
        <v>48</v>
      </c>
      <c r="F103" s="9">
        <v>452</v>
      </c>
      <c r="G103" s="9">
        <v>142</v>
      </c>
      <c r="H103" s="9">
        <v>26</v>
      </c>
      <c r="I103" s="9">
        <v>442.84</v>
      </c>
      <c r="J103" s="9">
        <v>347.6</v>
      </c>
      <c r="K103" s="9">
        <v>214879.98</v>
      </c>
      <c r="L103" s="9">
        <v>7842.3</v>
      </c>
      <c r="M103" s="9">
        <v>4598.03</v>
      </c>
      <c r="N103" s="9">
        <v>220.28</v>
      </c>
      <c r="O103" s="9">
        <v>24895.52</v>
      </c>
      <c r="P103" s="9">
        <v>1585.7</v>
      </c>
      <c r="Q103" s="9">
        <v>1240.04</v>
      </c>
      <c r="R103" s="14">
        <v>74.98</v>
      </c>
      <c r="S103" s="23">
        <v>103</v>
      </c>
      <c r="T103">
        <f t="shared" si="1"/>
        <v>0.11585779187060609</v>
      </c>
      <c r="U103" s="240">
        <v>0</v>
      </c>
    </row>
    <row r="104" spans="1:21" x14ac:dyDescent="0.25">
      <c r="A104" s="13" t="s">
        <v>125</v>
      </c>
      <c r="B104" s="9">
        <v>582</v>
      </c>
      <c r="C104" s="9">
        <v>300</v>
      </c>
      <c r="D104" s="9">
        <v>12</v>
      </c>
      <c r="E104" s="9">
        <v>17</v>
      </c>
      <c r="F104" s="9">
        <v>548</v>
      </c>
      <c r="G104" s="9">
        <v>144</v>
      </c>
      <c r="H104" s="9">
        <v>28</v>
      </c>
      <c r="I104" s="9">
        <v>174.49</v>
      </c>
      <c r="J104" s="9">
        <v>137</v>
      </c>
      <c r="K104" s="9">
        <v>102709.98</v>
      </c>
      <c r="L104" s="9">
        <v>3529.6</v>
      </c>
      <c r="M104" s="9">
        <v>1981.3</v>
      </c>
      <c r="N104" s="9">
        <v>242.62</v>
      </c>
      <c r="O104" s="9">
        <v>7669.85</v>
      </c>
      <c r="P104" s="9">
        <v>511.32</v>
      </c>
      <c r="Q104" s="9">
        <v>396.49</v>
      </c>
      <c r="R104" s="14">
        <v>66.3</v>
      </c>
      <c r="S104" s="23">
        <v>104</v>
      </c>
      <c r="T104">
        <f t="shared" si="1"/>
        <v>7.4674827120013082E-2</v>
      </c>
      <c r="U104" s="238">
        <v>1</v>
      </c>
    </row>
    <row r="105" spans="1:21" x14ac:dyDescent="0.25">
      <c r="A105" s="13" t="s">
        <v>126</v>
      </c>
      <c r="B105" s="9">
        <v>589</v>
      </c>
      <c r="C105" s="9">
        <v>300</v>
      </c>
      <c r="D105" s="9">
        <v>16</v>
      </c>
      <c r="E105" s="9">
        <v>20.5</v>
      </c>
      <c r="F105" s="9">
        <v>548</v>
      </c>
      <c r="G105" s="9">
        <v>142</v>
      </c>
      <c r="H105" s="9">
        <v>28</v>
      </c>
      <c r="I105" s="9">
        <v>217.41</v>
      </c>
      <c r="J105" s="9">
        <v>170.7</v>
      </c>
      <c r="K105" s="9">
        <v>126193.28</v>
      </c>
      <c r="L105" s="9">
        <v>4285</v>
      </c>
      <c r="M105" s="9">
        <v>2438.84</v>
      </c>
      <c r="N105" s="9">
        <v>240.92</v>
      </c>
      <c r="O105" s="9">
        <v>9259.23</v>
      </c>
      <c r="P105" s="9">
        <v>617.28</v>
      </c>
      <c r="Q105" s="9">
        <v>483.58</v>
      </c>
      <c r="R105" s="14">
        <v>65.260000000000005</v>
      </c>
      <c r="S105" s="23">
        <v>105</v>
      </c>
      <c r="T105">
        <f t="shared" si="1"/>
        <v>7.3373399914797369E-2</v>
      </c>
      <c r="U105" s="238">
        <v>1</v>
      </c>
    </row>
    <row r="106" spans="1:21" x14ac:dyDescent="0.25">
      <c r="A106" s="13" t="s">
        <v>127</v>
      </c>
      <c r="B106" s="9">
        <v>597</v>
      </c>
      <c r="C106" s="9">
        <v>300</v>
      </c>
      <c r="D106" s="9">
        <v>18</v>
      </c>
      <c r="E106" s="9">
        <v>24.5</v>
      </c>
      <c r="F106" s="9">
        <v>548</v>
      </c>
      <c r="G106" s="9">
        <v>141</v>
      </c>
      <c r="H106" s="9">
        <v>28</v>
      </c>
      <c r="I106" s="9">
        <v>252.37</v>
      </c>
      <c r="J106" s="9">
        <v>198.1</v>
      </c>
      <c r="K106" s="9">
        <v>150035.32</v>
      </c>
      <c r="L106" s="9">
        <v>5026.3</v>
      </c>
      <c r="M106" s="9">
        <v>2869.72</v>
      </c>
      <c r="N106" s="9">
        <v>243.82</v>
      </c>
      <c r="O106" s="9">
        <v>11069.15</v>
      </c>
      <c r="P106" s="9">
        <v>737.94</v>
      </c>
      <c r="Q106" s="9">
        <v>578.58000000000004</v>
      </c>
      <c r="R106" s="14">
        <v>66.23</v>
      </c>
      <c r="S106" s="23">
        <v>106</v>
      </c>
      <c r="T106">
        <f t="shared" si="1"/>
        <v>7.3776961318174947E-2</v>
      </c>
      <c r="U106" s="238">
        <v>1</v>
      </c>
    </row>
    <row r="107" spans="1:21" x14ac:dyDescent="0.25">
      <c r="A107" s="13" t="s">
        <v>128</v>
      </c>
      <c r="B107" s="9">
        <v>605</v>
      </c>
      <c r="C107" s="9">
        <v>300</v>
      </c>
      <c r="D107" s="9">
        <v>20</v>
      </c>
      <c r="E107" s="9">
        <v>28.5</v>
      </c>
      <c r="F107" s="9">
        <v>548</v>
      </c>
      <c r="G107" s="9">
        <v>140</v>
      </c>
      <c r="H107" s="9">
        <v>28</v>
      </c>
      <c r="I107" s="9">
        <v>287.33</v>
      </c>
      <c r="J107" s="9">
        <v>225.6</v>
      </c>
      <c r="K107" s="9">
        <v>174450.48</v>
      </c>
      <c r="L107" s="9">
        <v>5767</v>
      </c>
      <c r="M107" s="9">
        <v>3305.39</v>
      </c>
      <c r="N107" s="9">
        <v>246.4</v>
      </c>
      <c r="O107" s="9">
        <v>12881.17</v>
      </c>
      <c r="P107" s="9">
        <v>858.74</v>
      </c>
      <c r="Q107" s="9">
        <v>674.12</v>
      </c>
      <c r="R107" s="14">
        <v>66.959999999999994</v>
      </c>
      <c r="S107" s="23">
        <v>107</v>
      </c>
      <c r="T107">
        <f t="shared" si="1"/>
        <v>7.3838547191157053E-2</v>
      </c>
      <c r="U107" s="238">
        <v>1</v>
      </c>
    </row>
    <row r="108" spans="1:21" x14ac:dyDescent="0.25">
      <c r="A108" s="13" t="s">
        <v>129</v>
      </c>
      <c r="B108" s="9">
        <v>616</v>
      </c>
      <c r="C108" s="9">
        <v>302</v>
      </c>
      <c r="D108" s="9">
        <v>23</v>
      </c>
      <c r="E108" s="9">
        <v>34</v>
      </c>
      <c r="F108" s="9">
        <v>548</v>
      </c>
      <c r="G108" s="9">
        <v>139.5</v>
      </c>
      <c r="H108" s="9">
        <v>28</v>
      </c>
      <c r="I108" s="9">
        <v>338.13</v>
      </c>
      <c r="J108" s="9">
        <v>265.39999999999998</v>
      </c>
      <c r="K108" s="9">
        <v>210467.04</v>
      </c>
      <c r="L108" s="9">
        <v>6833.4</v>
      </c>
      <c r="M108" s="9">
        <v>3941.46</v>
      </c>
      <c r="N108" s="9">
        <v>249.49</v>
      </c>
      <c r="O108" s="9">
        <v>15686.68</v>
      </c>
      <c r="P108" s="9">
        <v>1038.8499999999999</v>
      </c>
      <c r="Q108" s="9">
        <v>817.44</v>
      </c>
      <c r="R108" s="14">
        <v>68.11</v>
      </c>
      <c r="S108" s="23">
        <v>108</v>
      </c>
      <c r="T108">
        <f t="shared" si="1"/>
        <v>7.4532715431356852E-2</v>
      </c>
      <c r="U108" s="238">
        <v>1</v>
      </c>
    </row>
    <row r="109" spans="1:21" x14ac:dyDescent="0.25">
      <c r="A109" s="13" t="s">
        <v>130</v>
      </c>
      <c r="B109" s="9">
        <v>630</v>
      </c>
      <c r="C109" s="9">
        <v>315</v>
      </c>
      <c r="D109" s="9">
        <v>27</v>
      </c>
      <c r="E109" s="9">
        <v>41</v>
      </c>
      <c r="F109" s="9">
        <v>548</v>
      </c>
      <c r="G109" s="9">
        <v>144</v>
      </c>
      <c r="H109" s="9">
        <v>28</v>
      </c>
      <c r="I109" s="9">
        <v>412.99</v>
      </c>
      <c r="J109" s="9">
        <v>324.2</v>
      </c>
      <c r="K109" s="9">
        <v>266239.93</v>
      </c>
      <c r="L109" s="9">
        <v>8452.1</v>
      </c>
      <c r="M109" s="9">
        <v>4907.09</v>
      </c>
      <c r="N109" s="9">
        <v>253.9</v>
      </c>
      <c r="O109" s="9">
        <v>21476.18</v>
      </c>
      <c r="P109" s="9">
        <v>1363.57</v>
      </c>
      <c r="Q109" s="9">
        <v>1073.6400000000001</v>
      </c>
      <c r="R109" s="14">
        <v>72.11</v>
      </c>
      <c r="S109" s="23">
        <v>109</v>
      </c>
      <c r="T109">
        <f t="shared" si="1"/>
        <v>8.0664759790163715E-2</v>
      </c>
      <c r="U109" s="240">
        <v>0</v>
      </c>
    </row>
    <row r="110" spans="1:21" x14ac:dyDescent="0.25">
      <c r="A110" s="13" t="s">
        <v>131</v>
      </c>
      <c r="B110" s="9">
        <v>644</v>
      </c>
      <c r="C110" s="9">
        <v>317</v>
      </c>
      <c r="D110" s="9">
        <v>31</v>
      </c>
      <c r="E110" s="9">
        <v>48</v>
      </c>
      <c r="F110" s="9">
        <v>548</v>
      </c>
      <c r="G110" s="9">
        <v>143</v>
      </c>
      <c r="H110" s="9">
        <v>28</v>
      </c>
      <c r="I110" s="9">
        <v>480.93</v>
      </c>
      <c r="J110" s="9">
        <v>377.5</v>
      </c>
      <c r="K110" s="9">
        <v>318172.03999999998</v>
      </c>
      <c r="L110" s="9">
        <v>9881.1</v>
      </c>
      <c r="M110" s="9">
        <v>5788.14</v>
      </c>
      <c r="N110" s="9">
        <v>257.20999999999998</v>
      </c>
      <c r="O110" s="9">
        <v>25653.759999999998</v>
      </c>
      <c r="P110" s="9">
        <v>1618.53</v>
      </c>
      <c r="Q110" s="9">
        <v>1279.02</v>
      </c>
      <c r="R110" s="14">
        <v>73.040000000000006</v>
      </c>
      <c r="S110" s="23">
        <v>110</v>
      </c>
      <c r="T110">
        <f t="shared" si="1"/>
        <v>8.0628580688611104E-2</v>
      </c>
      <c r="U110" s="240">
        <v>0</v>
      </c>
    </row>
    <row r="111" spans="1:21" x14ac:dyDescent="0.25">
      <c r="A111" s="13" t="s">
        <v>132</v>
      </c>
      <c r="B111" s="9">
        <v>664</v>
      </c>
      <c r="C111" s="9">
        <v>319</v>
      </c>
      <c r="D111" s="9">
        <v>36</v>
      </c>
      <c r="E111" s="9">
        <v>58</v>
      </c>
      <c r="F111" s="9">
        <v>548</v>
      </c>
      <c r="G111" s="9">
        <v>141.5</v>
      </c>
      <c r="H111" s="9">
        <v>28</v>
      </c>
      <c r="I111" s="9">
        <v>574.04999999999995</v>
      </c>
      <c r="J111" s="9">
        <v>450.6</v>
      </c>
      <c r="K111" s="9">
        <v>394963.73</v>
      </c>
      <c r="L111" s="9">
        <v>11896.5</v>
      </c>
      <c r="M111" s="9">
        <v>7047.57</v>
      </c>
      <c r="N111" s="9">
        <v>262.3</v>
      </c>
      <c r="O111" s="9">
        <v>31634.21</v>
      </c>
      <c r="P111" s="9">
        <v>1983.34</v>
      </c>
      <c r="Q111" s="9">
        <v>1572.47</v>
      </c>
      <c r="R111" s="14">
        <v>74.23</v>
      </c>
      <c r="S111" s="23">
        <v>111</v>
      </c>
      <c r="T111">
        <f t="shared" si="1"/>
        <v>8.0093962045578213E-2</v>
      </c>
      <c r="U111" s="240">
        <v>0</v>
      </c>
    </row>
    <row r="112" spans="1:21" x14ac:dyDescent="0.25">
      <c r="A112" s="13" t="s">
        <v>133</v>
      </c>
      <c r="B112" s="9">
        <v>692</v>
      </c>
      <c r="C112" s="9">
        <v>300</v>
      </c>
      <c r="D112" s="9">
        <v>13</v>
      </c>
      <c r="E112" s="9">
        <v>20</v>
      </c>
      <c r="F112" s="9">
        <v>652</v>
      </c>
      <c r="G112" s="9">
        <v>143.5</v>
      </c>
      <c r="H112" s="9">
        <v>28</v>
      </c>
      <c r="I112" s="9">
        <v>211.49</v>
      </c>
      <c r="J112" s="9">
        <v>166</v>
      </c>
      <c r="K112" s="9">
        <v>172424.05</v>
      </c>
      <c r="L112" s="9">
        <v>4983.3999999999996</v>
      </c>
      <c r="M112" s="9">
        <v>2814.39</v>
      </c>
      <c r="N112" s="9">
        <v>285.52999999999997</v>
      </c>
      <c r="O112" s="9">
        <v>9024.74</v>
      </c>
      <c r="P112" s="9">
        <v>601.65</v>
      </c>
      <c r="Q112" s="9">
        <v>468.07</v>
      </c>
      <c r="R112" s="14">
        <v>65.319999999999993</v>
      </c>
      <c r="S112" s="23">
        <v>112</v>
      </c>
      <c r="T112">
        <f t="shared" si="1"/>
        <v>5.2340378270896666E-2</v>
      </c>
      <c r="U112" s="238">
        <v>1</v>
      </c>
    </row>
    <row r="113" spans="1:21" x14ac:dyDescent="0.25">
      <c r="A113" s="13" t="s">
        <v>134</v>
      </c>
      <c r="B113" s="9">
        <v>698</v>
      </c>
      <c r="C113" s="9">
        <v>300</v>
      </c>
      <c r="D113" s="9">
        <v>15</v>
      </c>
      <c r="E113" s="9">
        <v>23</v>
      </c>
      <c r="F113" s="9">
        <v>652</v>
      </c>
      <c r="G113" s="9">
        <v>142.5</v>
      </c>
      <c r="H113" s="9">
        <v>28</v>
      </c>
      <c r="I113" s="9">
        <v>242.53</v>
      </c>
      <c r="J113" s="9">
        <v>190.4</v>
      </c>
      <c r="K113" s="9">
        <v>198779.77</v>
      </c>
      <c r="L113" s="9">
        <v>5695.7</v>
      </c>
      <c r="M113" s="9">
        <v>3233.41</v>
      </c>
      <c r="N113" s="9">
        <v>286.29000000000002</v>
      </c>
      <c r="O113" s="9">
        <v>10382.92</v>
      </c>
      <c r="P113" s="9">
        <v>692.19</v>
      </c>
      <c r="Q113" s="9">
        <v>540.47</v>
      </c>
      <c r="R113" s="14">
        <v>65.430000000000007</v>
      </c>
      <c r="S113" s="23">
        <v>113</v>
      </c>
      <c r="T113">
        <f t="shared" si="1"/>
        <v>5.2233283095156013E-2</v>
      </c>
      <c r="U113" s="238">
        <v>1</v>
      </c>
    </row>
    <row r="114" spans="1:21" x14ac:dyDescent="0.25">
      <c r="A114" s="13" t="s">
        <v>135</v>
      </c>
      <c r="B114" s="9">
        <v>707</v>
      </c>
      <c r="C114" s="9">
        <v>300</v>
      </c>
      <c r="D114" s="9">
        <v>18</v>
      </c>
      <c r="E114" s="9">
        <v>27.5</v>
      </c>
      <c r="F114" s="9">
        <v>652</v>
      </c>
      <c r="G114" s="9">
        <v>141</v>
      </c>
      <c r="H114" s="9">
        <v>28</v>
      </c>
      <c r="I114" s="9">
        <v>289.08999999999997</v>
      </c>
      <c r="J114" s="9">
        <v>226.9</v>
      </c>
      <c r="K114" s="9">
        <v>239021.1</v>
      </c>
      <c r="L114" s="9">
        <v>6761.6</v>
      </c>
      <c r="M114" s="9">
        <v>3867.01</v>
      </c>
      <c r="N114" s="9">
        <v>287.54000000000002</v>
      </c>
      <c r="O114" s="9">
        <v>12424.2</v>
      </c>
      <c r="P114" s="9">
        <v>828.28</v>
      </c>
      <c r="Q114" s="9">
        <v>650.29</v>
      </c>
      <c r="R114" s="14">
        <v>65.56</v>
      </c>
      <c r="S114" s="23">
        <v>114</v>
      </c>
      <c r="T114">
        <f t="shared" si="1"/>
        <v>5.1979511432254308E-2</v>
      </c>
      <c r="U114" s="238">
        <v>1</v>
      </c>
    </row>
    <row r="115" spans="1:21" x14ac:dyDescent="0.25">
      <c r="A115" s="13" t="s">
        <v>136</v>
      </c>
      <c r="B115" s="9">
        <v>715</v>
      </c>
      <c r="C115" s="9">
        <v>300</v>
      </c>
      <c r="D115" s="9">
        <v>20.5</v>
      </c>
      <c r="E115" s="9">
        <v>31.5</v>
      </c>
      <c r="F115" s="9">
        <v>652</v>
      </c>
      <c r="G115" s="9">
        <v>139.75</v>
      </c>
      <c r="H115" s="9">
        <v>28</v>
      </c>
      <c r="I115" s="9">
        <v>329.39</v>
      </c>
      <c r="J115" s="9">
        <v>258.60000000000002</v>
      </c>
      <c r="K115" s="9">
        <v>275127.01</v>
      </c>
      <c r="L115" s="9">
        <v>7695.9</v>
      </c>
      <c r="M115" s="9">
        <v>4426.46</v>
      </c>
      <c r="N115" s="9">
        <v>289.01</v>
      </c>
      <c r="O115" s="9">
        <v>14242</v>
      </c>
      <c r="P115" s="9">
        <v>949.47</v>
      </c>
      <c r="Q115" s="9">
        <v>748.55</v>
      </c>
      <c r="R115" s="14">
        <v>65.760000000000005</v>
      </c>
      <c r="S115" s="23">
        <v>115</v>
      </c>
      <c r="T115">
        <f t="shared" si="1"/>
        <v>5.1765182924061147E-2</v>
      </c>
      <c r="U115" s="238">
        <v>1</v>
      </c>
    </row>
    <row r="116" spans="1:21" x14ac:dyDescent="0.25">
      <c r="A116" s="13" t="s">
        <v>137</v>
      </c>
      <c r="B116" s="9">
        <v>725</v>
      </c>
      <c r="C116" s="9">
        <v>300</v>
      </c>
      <c r="D116" s="9">
        <v>23</v>
      </c>
      <c r="E116" s="9">
        <v>36.5</v>
      </c>
      <c r="F116" s="9">
        <v>652</v>
      </c>
      <c r="G116" s="9">
        <v>138.5</v>
      </c>
      <c r="H116" s="9">
        <v>28</v>
      </c>
      <c r="I116" s="9">
        <v>375.69</v>
      </c>
      <c r="J116" s="9">
        <v>294.89999999999998</v>
      </c>
      <c r="K116" s="9">
        <v>319781.96000000002</v>
      </c>
      <c r="L116" s="9">
        <v>8821.6</v>
      </c>
      <c r="M116" s="9">
        <v>5099.3</v>
      </c>
      <c r="N116" s="9">
        <v>291.75</v>
      </c>
      <c r="O116" s="9">
        <v>16514.18</v>
      </c>
      <c r="P116" s="9">
        <v>1100.95</v>
      </c>
      <c r="Q116" s="9">
        <v>870.34</v>
      </c>
      <c r="R116" s="14">
        <v>66.3</v>
      </c>
      <c r="S116" s="23">
        <v>116</v>
      </c>
      <c r="T116">
        <f t="shared" si="1"/>
        <v>5.1642000067796193E-2</v>
      </c>
      <c r="U116" s="238">
        <v>1</v>
      </c>
    </row>
    <row r="117" spans="1:21" x14ac:dyDescent="0.25">
      <c r="A117" s="13" t="s">
        <v>138</v>
      </c>
      <c r="B117" s="9">
        <v>740</v>
      </c>
      <c r="C117" s="9">
        <v>313</v>
      </c>
      <c r="D117" s="9">
        <v>27</v>
      </c>
      <c r="E117" s="9">
        <v>44</v>
      </c>
      <c r="F117" s="9">
        <v>652</v>
      </c>
      <c r="G117" s="9">
        <v>143</v>
      </c>
      <c r="H117" s="9">
        <v>28</v>
      </c>
      <c r="I117" s="9">
        <v>458.21</v>
      </c>
      <c r="J117" s="9">
        <v>359.7</v>
      </c>
      <c r="K117" s="9">
        <v>403258.33</v>
      </c>
      <c r="L117" s="9">
        <v>10898.9</v>
      </c>
      <c r="M117" s="9">
        <v>6334.98</v>
      </c>
      <c r="N117" s="9">
        <v>296.66000000000003</v>
      </c>
      <c r="O117" s="9">
        <v>22622.21</v>
      </c>
      <c r="P117" s="9">
        <v>1445.51</v>
      </c>
      <c r="Q117" s="9">
        <v>1143.72</v>
      </c>
      <c r="R117" s="14">
        <v>70.260000000000005</v>
      </c>
      <c r="S117" s="23">
        <v>117</v>
      </c>
      <c r="T117">
        <f t="shared" si="1"/>
        <v>5.609855598023232E-2</v>
      </c>
      <c r="U117" s="240">
        <v>0</v>
      </c>
    </row>
    <row r="118" spans="1:21" x14ac:dyDescent="0.25">
      <c r="A118" s="13" t="s">
        <v>139</v>
      </c>
      <c r="B118" s="9">
        <v>758</v>
      </c>
      <c r="C118" s="9">
        <v>315</v>
      </c>
      <c r="D118" s="9">
        <v>32</v>
      </c>
      <c r="E118" s="9">
        <v>53</v>
      </c>
      <c r="F118" s="9">
        <v>652</v>
      </c>
      <c r="G118" s="9">
        <v>141.5</v>
      </c>
      <c r="H118" s="9">
        <v>28</v>
      </c>
      <c r="I118" s="9">
        <v>549.27</v>
      </c>
      <c r="J118" s="9">
        <v>431.2</v>
      </c>
      <c r="K118" s="9">
        <v>496466.98</v>
      </c>
      <c r="L118" s="9">
        <v>13099.4</v>
      </c>
      <c r="M118" s="9">
        <v>7693</v>
      </c>
      <c r="N118" s="9">
        <v>300.64</v>
      </c>
      <c r="O118" s="9">
        <v>27822.58</v>
      </c>
      <c r="P118" s="9">
        <v>1766.51</v>
      </c>
      <c r="Q118" s="9">
        <v>1405.68</v>
      </c>
      <c r="R118" s="14">
        <v>71.17</v>
      </c>
      <c r="S118" s="23">
        <v>118</v>
      </c>
      <c r="T118">
        <f t="shared" si="1"/>
        <v>5.6041149000483383E-2</v>
      </c>
      <c r="U118" s="240">
        <v>0</v>
      </c>
    </row>
    <row r="119" spans="1:21" ht="15.75" thickBot="1" x14ac:dyDescent="0.3">
      <c r="A119" s="18" t="s">
        <v>140</v>
      </c>
      <c r="B119" s="19">
        <v>780</v>
      </c>
      <c r="C119" s="19">
        <v>317</v>
      </c>
      <c r="D119" s="19">
        <v>38</v>
      </c>
      <c r="E119" s="19">
        <v>64</v>
      </c>
      <c r="F119" s="19">
        <v>652</v>
      </c>
      <c r="G119" s="19">
        <v>139.5</v>
      </c>
      <c r="H119" s="19">
        <v>28</v>
      </c>
      <c r="I119" s="19">
        <v>660.25</v>
      </c>
      <c r="J119" s="19">
        <v>518.29999999999995</v>
      </c>
      <c r="K119" s="19">
        <v>616075.38</v>
      </c>
      <c r="L119" s="19">
        <v>15796.8</v>
      </c>
      <c r="M119" s="19">
        <v>9389.94</v>
      </c>
      <c r="N119" s="19">
        <v>305.47000000000003</v>
      </c>
      <c r="O119" s="19">
        <v>34321.599999999999</v>
      </c>
      <c r="P119" s="19">
        <v>2165.4</v>
      </c>
      <c r="Q119" s="19">
        <v>1734.01</v>
      </c>
      <c r="R119" s="20">
        <v>72.099999999999994</v>
      </c>
      <c r="S119" s="23">
        <v>119</v>
      </c>
      <c r="T119">
        <f t="shared" si="1"/>
        <v>5.5710065868887666E-2</v>
      </c>
      <c r="U119" s="241">
        <v>0</v>
      </c>
    </row>
    <row r="120" spans="1:21" ht="15.75" thickBot="1" x14ac:dyDescent="0.3">
      <c r="S120" s="23">
        <v>120</v>
      </c>
      <c r="T120" t="e">
        <f t="shared" si="1"/>
        <v>#DIV/0!</v>
      </c>
      <c r="U120" s="189"/>
    </row>
    <row r="121" spans="1:21" x14ac:dyDescent="0.25">
      <c r="A121" s="10" t="s">
        <v>141</v>
      </c>
      <c r="B121" s="11">
        <v>147</v>
      </c>
      <c r="C121" s="11">
        <v>149</v>
      </c>
      <c r="D121" s="11">
        <v>6</v>
      </c>
      <c r="E121" s="11">
        <v>8.5</v>
      </c>
      <c r="F121" s="11">
        <v>130</v>
      </c>
      <c r="G121" s="11">
        <v>71.5</v>
      </c>
      <c r="H121" s="11">
        <v>11</v>
      </c>
      <c r="I121" s="11">
        <v>34.17</v>
      </c>
      <c r="J121" s="11">
        <v>26.8</v>
      </c>
      <c r="K121" s="11">
        <v>1366.76</v>
      </c>
      <c r="L121" s="11">
        <v>186</v>
      </c>
      <c r="M121" s="11">
        <v>103.63</v>
      </c>
      <c r="N121" s="11">
        <v>63.25</v>
      </c>
      <c r="O121" s="11">
        <v>469.21</v>
      </c>
      <c r="P121" s="11">
        <v>62.98</v>
      </c>
      <c r="Q121" s="11">
        <v>48.05</v>
      </c>
      <c r="R121" s="12">
        <v>37.06</v>
      </c>
      <c r="S121" s="23">
        <v>121</v>
      </c>
      <c r="T121">
        <f t="shared" si="1"/>
        <v>0.34330094530129651</v>
      </c>
      <c r="U121" s="237">
        <v>1</v>
      </c>
    </row>
    <row r="122" spans="1:21" ht="15.75" thickBot="1" x14ac:dyDescent="0.3">
      <c r="A122" s="13" t="s">
        <v>142</v>
      </c>
      <c r="B122" s="9">
        <v>150</v>
      </c>
      <c r="C122" s="9">
        <v>150</v>
      </c>
      <c r="D122" s="9">
        <v>7</v>
      </c>
      <c r="E122" s="9">
        <v>10</v>
      </c>
      <c r="F122" s="9">
        <v>130</v>
      </c>
      <c r="G122" s="9">
        <v>71.5</v>
      </c>
      <c r="H122" s="9">
        <v>11</v>
      </c>
      <c r="I122" s="9">
        <v>40.14</v>
      </c>
      <c r="J122" s="9">
        <v>31.5</v>
      </c>
      <c r="K122" s="9">
        <v>1641.33</v>
      </c>
      <c r="L122" s="9">
        <v>218.8</v>
      </c>
      <c r="M122" s="9">
        <v>123.04</v>
      </c>
      <c r="N122" s="9">
        <v>63.95</v>
      </c>
      <c r="O122" s="9">
        <v>563.28</v>
      </c>
      <c r="P122" s="9">
        <v>75.099999999999994</v>
      </c>
      <c r="Q122" s="9">
        <v>57.36</v>
      </c>
      <c r="R122" s="14">
        <v>37.46</v>
      </c>
      <c r="S122" s="23">
        <v>122</v>
      </c>
      <c r="T122">
        <f t="shared" si="1"/>
        <v>0.34318509988850504</v>
      </c>
      <c r="U122" s="238">
        <v>1</v>
      </c>
    </row>
    <row r="123" spans="1:21" x14ac:dyDescent="0.25">
      <c r="A123" s="13" t="s">
        <v>143</v>
      </c>
      <c r="B123" s="9">
        <v>155</v>
      </c>
      <c r="C123" s="9">
        <v>151</v>
      </c>
      <c r="D123" s="9">
        <v>8.5</v>
      </c>
      <c r="E123" s="9">
        <v>12.5</v>
      </c>
      <c r="F123" s="9">
        <v>130</v>
      </c>
      <c r="G123" s="9">
        <v>71.25</v>
      </c>
      <c r="H123" s="9">
        <v>11</v>
      </c>
      <c r="I123" s="9">
        <v>49.84</v>
      </c>
      <c r="J123" s="9">
        <v>39.1</v>
      </c>
      <c r="K123" s="9">
        <v>2117.61</v>
      </c>
      <c r="L123" s="9">
        <v>273.2</v>
      </c>
      <c r="M123" s="9">
        <v>155.69</v>
      </c>
      <c r="N123" s="9">
        <v>65.180000000000007</v>
      </c>
      <c r="O123" s="9">
        <v>718.46</v>
      </c>
      <c r="P123" s="9">
        <v>95.16</v>
      </c>
      <c r="Q123" s="9">
        <v>72.78</v>
      </c>
      <c r="R123" s="14">
        <v>37.97</v>
      </c>
      <c r="S123" s="23">
        <v>123</v>
      </c>
      <c r="T123">
        <f t="shared" si="1"/>
        <v>0.33927871515529301</v>
      </c>
      <c r="U123" s="237">
        <v>1</v>
      </c>
    </row>
    <row r="124" spans="1:21" ht="15.75" thickBot="1" x14ac:dyDescent="0.3">
      <c r="A124" s="13" t="s">
        <v>144</v>
      </c>
      <c r="B124" s="9">
        <v>160</v>
      </c>
      <c r="C124" s="9">
        <v>152</v>
      </c>
      <c r="D124" s="9">
        <v>10</v>
      </c>
      <c r="E124" s="9">
        <v>15</v>
      </c>
      <c r="F124" s="9">
        <v>130</v>
      </c>
      <c r="G124" s="9">
        <v>71</v>
      </c>
      <c r="H124" s="9">
        <v>11</v>
      </c>
      <c r="I124" s="9">
        <v>59.64</v>
      </c>
      <c r="J124" s="9">
        <v>46.8</v>
      </c>
      <c r="K124" s="9">
        <v>2629.16</v>
      </c>
      <c r="L124" s="9">
        <v>328.6</v>
      </c>
      <c r="M124" s="9">
        <v>189.67</v>
      </c>
      <c r="N124" s="9">
        <v>66.400000000000006</v>
      </c>
      <c r="O124" s="9">
        <v>879.66</v>
      </c>
      <c r="P124" s="9">
        <v>115.74</v>
      </c>
      <c r="Q124" s="9">
        <v>88.65</v>
      </c>
      <c r="R124" s="14">
        <v>38.409999999999997</v>
      </c>
      <c r="S124" s="23">
        <v>124</v>
      </c>
      <c r="T124">
        <f t="shared" si="1"/>
        <v>0.33457834441418555</v>
      </c>
      <c r="U124" s="238">
        <v>1</v>
      </c>
    </row>
    <row r="125" spans="1:21" x14ac:dyDescent="0.25">
      <c r="A125" s="13" t="s">
        <v>145</v>
      </c>
      <c r="B125" s="9">
        <v>166</v>
      </c>
      <c r="C125" s="9">
        <v>153</v>
      </c>
      <c r="D125" s="9">
        <v>12</v>
      </c>
      <c r="E125" s="9">
        <v>18</v>
      </c>
      <c r="F125" s="9">
        <v>130</v>
      </c>
      <c r="G125" s="9">
        <v>70.5</v>
      </c>
      <c r="H125" s="9">
        <v>11</v>
      </c>
      <c r="I125" s="9">
        <v>71.72</v>
      </c>
      <c r="J125" s="9">
        <v>56.3</v>
      </c>
      <c r="K125" s="9">
        <v>3291.43</v>
      </c>
      <c r="L125" s="9">
        <v>396.6</v>
      </c>
      <c r="M125" s="9">
        <v>232.39</v>
      </c>
      <c r="N125" s="9">
        <v>67.739999999999995</v>
      </c>
      <c r="O125" s="9">
        <v>1077.1300000000001</v>
      </c>
      <c r="P125" s="9">
        <v>140.80000000000001</v>
      </c>
      <c r="Q125" s="9">
        <v>108.12</v>
      </c>
      <c r="R125" s="14">
        <v>38.75</v>
      </c>
      <c r="S125" s="23">
        <v>125</v>
      </c>
      <c r="T125">
        <f t="shared" si="1"/>
        <v>0.32725289615759723</v>
      </c>
      <c r="U125" s="237">
        <v>1</v>
      </c>
    </row>
    <row r="126" spans="1:21" ht="15.75" thickBot="1" x14ac:dyDescent="0.3">
      <c r="A126" s="13" t="s">
        <v>146</v>
      </c>
      <c r="B126" s="9">
        <v>196</v>
      </c>
      <c r="C126" s="9">
        <v>199</v>
      </c>
      <c r="D126" s="9">
        <v>6.5</v>
      </c>
      <c r="E126" s="9">
        <v>10</v>
      </c>
      <c r="F126" s="9">
        <v>176</v>
      </c>
      <c r="G126" s="9">
        <v>96.25</v>
      </c>
      <c r="H126" s="9">
        <v>13</v>
      </c>
      <c r="I126" s="9">
        <v>52.69</v>
      </c>
      <c r="J126" s="9">
        <v>41.4</v>
      </c>
      <c r="K126" s="9">
        <v>3846.06</v>
      </c>
      <c r="L126" s="9">
        <v>392.5</v>
      </c>
      <c r="M126" s="9">
        <v>216.41</v>
      </c>
      <c r="N126" s="9">
        <v>85.44</v>
      </c>
      <c r="O126" s="9">
        <v>1314.47</v>
      </c>
      <c r="P126" s="9">
        <v>132.11000000000001</v>
      </c>
      <c r="Q126" s="9">
        <v>100.38</v>
      </c>
      <c r="R126" s="14">
        <v>49.95</v>
      </c>
      <c r="S126" s="23">
        <v>126</v>
      </c>
      <c r="T126">
        <f t="shared" si="1"/>
        <v>0.34177053920115652</v>
      </c>
      <c r="U126" s="238">
        <v>1</v>
      </c>
    </row>
    <row r="127" spans="1:21" x14ac:dyDescent="0.25">
      <c r="A127" s="13" t="s">
        <v>147</v>
      </c>
      <c r="B127" s="9">
        <v>200</v>
      </c>
      <c r="C127" s="9">
        <v>200</v>
      </c>
      <c r="D127" s="9">
        <v>8</v>
      </c>
      <c r="E127" s="9">
        <v>12</v>
      </c>
      <c r="F127" s="9">
        <v>176</v>
      </c>
      <c r="G127" s="9">
        <v>96</v>
      </c>
      <c r="H127" s="9">
        <v>13</v>
      </c>
      <c r="I127" s="9">
        <v>63.53</v>
      </c>
      <c r="J127" s="9">
        <v>49.9</v>
      </c>
      <c r="K127" s="9">
        <v>4715.63</v>
      </c>
      <c r="L127" s="9">
        <v>471.6</v>
      </c>
      <c r="M127" s="9">
        <v>262.75</v>
      </c>
      <c r="N127" s="9">
        <v>86.15</v>
      </c>
      <c r="O127" s="9">
        <v>1601.53</v>
      </c>
      <c r="P127" s="9">
        <v>160.15</v>
      </c>
      <c r="Q127" s="9">
        <v>121.91</v>
      </c>
      <c r="R127" s="14">
        <v>50.21</v>
      </c>
      <c r="S127" s="23">
        <v>127</v>
      </c>
      <c r="T127">
        <f t="shared" si="1"/>
        <v>0.33962164122291189</v>
      </c>
      <c r="U127" s="237">
        <v>1</v>
      </c>
    </row>
    <row r="128" spans="1:21" ht="15.75" thickBot="1" x14ac:dyDescent="0.3">
      <c r="A128" s="13" t="s">
        <v>148</v>
      </c>
      <c r="B128" s="9">
        <v>204</v>
      </c>
      <c r="C128" s="9">
        <v>201</v>
      </c>
      <c r="D128" s="9">
        <v>9</v>
      </c>
      <c r="E128" s="9">
        <v>14</v>
      </c>
      <c r="F128" s="9">
        <v>176</v>
      </c>
      <c r="G128" s="9">
        <v>96</v>
      </c>
      <c r="H128" s="9">
        <v>13</v>
      </c>
      <c r="I128" s="9">
        <v>73.569999999999993</v>
      </c>
      <c r="J128" s="9">
        <v>57.8</v>
      </c>
      <c r="K128" s="9">
        <v>5602.48</v>
      </c>
      <c r="L128" s="9">
        <v>549.29999999999995</v>
      </c>
      <c r="M128" s="9">
        <v>308.35000000000002</v>
      </c>
      <c r="N128" s="9">
        <v>87.26</v>
      </c>
      <c r="O128" s="9">
        <v>1896.76</v>
      </c>
      <c r="P128" s="9">
        <v>188.73</v>
      </c>
      <c r="Q128" s="9">
        <v>143.72</v>
      </c>
      <c r="R128" s="14">
        <v>50.78</v>
      </c>
      <c r="S128" s="23">
        <v>128</v>
      </c>
      <c r="T128">
        <f t="shared" si="1"/>
        <v>0.33855721037826109</v>
      </c>
      <c r="U128" s="238">
        <v>1</v>
      </c>
    </row>
    <row r="129" spans="1:21" x14ac:dyDescent="0.25">
      <c r="A129" s="13" t="s">
        <v>149</v>
      </c>
      <c r="B129" s="9">
        <v>210</v>
      </c>
      <c r="C129" s="9">
        <v>201</v>
      </c>
      <c r="D129" s="9">
        <v>10.5</v>
      </c>
      <c r="E129" s="9">
        <v>17</v>
      </c>
      <c r="F129" s="9">
        <v>176</v>
      </c>
      <c r="G129" s="9">
        <v>95.25</v>
      </c>
      <c r="H129" s="9">
        <v>13</v>
      </c>
      <c r="I129" s="9">
        <v>88.27</v>
      </c>
      <c r="J129" s="9">
        <v>69.3</v>
      </c>
      <c r="K129" s="9">
        <v>6962.62</v>
      </c>
      <c r="L129" s="9">
        <v>663.1</v>
      </c>
      <c r="M129" s="9">
        <v>376.57</v>
      </c>
      <c r="N129" s="9">
        <v>88.81</v>
      </c>
      <c r="O129" s="9">
        <v>2303.59</v>
      </c>
      <c r="P129" s="9">
        <v>229.21</v>
      </c>
      <c r="Q129" s="9">
        <v>174.72</v>
      </c>
      <c r="R129" s="14">
        <v>51.09</v>
      </c>
      <c r="S129" s="23">
        <v>129</v>
      </c>
      <c r="T129">
        <f t="shared" si="1"/>
        <v>0.33085103021563722</v>
      </c>
      <c r="U129" s="237">
        <v>1</v>
      </c>
    </row>
    <row r="130" spans="1:21" ht="15.75" thickBot="1" x14ac:dyDescent="0.3">
      <c r="A130" s="13" t="s">
        <v>150</v>
      </c>
      <c r="B130" s="9">
        <v>214</v>
      </c>
      <c r="C130" s="9">
        <v>202</v>
      </c>
      <c r="D130" s="9">
        <v>12</v>
      </c>
      <c r="E130" s="9">
        <v>19</v>
      </c>
      <c r="F130" s="9">
        <v>176</v>
      </c>
      <c r="G130" s="9">
        <v>95</v>
      </c>
      <c r="H130" s="9">
        <v>13</v>
      </c>
      <c r="I130" s="9">
        <v>99.33</v>
      </c>
      <c r="J130" s="9">
        <v>78</v>
      </c>
      <c r="K130" s="9">
        <v>7970.4</v>
      </c>
      <c r="L130" s="9">
        <v>744.9</v>
      </c>
      <c r="M130" s="9">
        <v>426.84</v>
      </c>
      <c r="N130" s="9">
        <v>89.58</v>
      </c>
      <c r="O130" s="9">
        <v>2613.87</v>
      </c>
      <c r="P130" s="9">
        <v>258.8</v>
      </c>
      <c r="Q130" s="9">
        <v>197.63</v>
      </c>
      <c r="R130" s="14">
        <v>51.3</v>
      </c>
      <c r="S130" s="23">
        <v>130</v>
      </c>
      <c r="T130">
        <f t="shared" si="1"/>
        <v>0.32794715447154471</v>
      </c>
      <c r="U130" s="238">
        <v>1</v>
      </c>
    </row>
    <row r="131" spans="1:21" x14ac:dyDescent="0.25">
      <c r="A131" s="13" t="s">
        <v>151</v>
      </c>
      <c r="B131" s="9">
        <v>220</v>
      </c>
      <c r="C131" s="9">
        <v>202</v>
      </c>
      <c r="D131" s="9">
        <v>14</v>
      </c>
      <c r="E131" s="9">
        <v>22</v>
      </c>
      <c r="F131" s="9">
        <v>176</v>
      </c>
      <c r="G131" s="9">
        <v>94</v>
      </c>
      <c r="H131" s="9">
        <v>13</v>
      </c>
      <c r="I131" s="9">
        <v>114.97</v>
      </c>
      <c r="J131" s="9">
        <v>90.3</v>
      </c>
      <c r="K131" s="9">
        <v>9488.15</v>
      </c>
      <c r="L131" s="9">
        <v>862.6</v>
      </c>
      <c r="M131" s="9">
        <v>500.34</v>
      </c>
      <c r="N131" s="9">
        <v>90.84</v>
      </c>
      <c r="O131" s="9">
        <v>3027.75</v>
      </c>
      <c r="P131" s="9">
        <v>299.77999999999997</v>
      </c>
      <c r="Q131" s="9">
        <v>229.45</v>
      </c>
      <c r="R131" s="14">
        <v>51.32</v>
      </c>
      <c r="S131" s="23">
        <v>131</v>
      </c>
      <c r="T131">
        <f t="shared" si="1"/>
        <v>0.31910857227172845</v>
      </c>
      <c r="U131" s="237">
        <v>1</v>
      </c>
    </row>
    <row r="132" spans="1:21" ht="15.75" thickBot="1" x14ac:dyDescent="0.3">
      <c r="A132" s="13" t="s">
        <v>152</v>
      </c>
      <c r="B132" s="9">
        <v>226</v>
      </c>
      <c r="C132" s="9">
        <v>203</v>
      </c>
      <c r="D132" s="9">
        <v>16</v>
      </c>
      <c r="E132" s="9">
        <v>25</v>
      </c>
      <c r="F132" s="9">
        <v>176</v>
      </c>
      <c r="G132" s="9">
        <v>93.5</v>
      </c>
      <c r="H132" s="9">
        <v>13</v>
      </c>
      <c r="I132" s="9">
        <v>131.11000000000001</v>
      </c>
      <c r="J132" s="9">
        <v>102.9</v>
      </c>
      <c r="K132" s="9">
        <v>11136.66</v>
      </c>
      <c r="L132" s="9">
        <v>985.6</v>
      </c>
      <c r="M132" s="9">
        <v>578.16</v>
      </c>
      <c r="N132" s="9">
        <v>92.16</v>
      </c>
      <c r="O132" s="9">
        <v>3493.41</v>
      </c>
      <c r="P132" s="9">
        <v>344.18</v>
      </c>
      <c r="Q132" s="9">
        <v>263.98</v>
      </c>
      <c r="R132" s="14">
        <v>51.62</v>
      </c>
      <c r="S132" s="23">
        <v>132</v>
      </c>
      <c r="T132">
        <f t="shared" si="1"/>
        <v>0.31368561130536443</v>
      </c>
      <c r="U132" s="238">
        <v>1</v>
      </c>
    </row>
    <row r="133" spans="1:21" x14ac:dyDescent="0.25">
      <c r="A133" s="13" t="s">
        <v>153</v>
      </c>
      <c r="B133" s="9">
        <v>234</v>
      </c>
      <c r="C133" s="9">
        <v>203</v>
      </c>
      <c r="D133" s="9">
        <v>18</v>
      </c>
      <c r="E133" s="9">
        <v>29</v>
      </c>
      <c r="F133" s="9">
        <v>176</v>
      </c>
      <c r="G133" s="9">
        <v>92.5</v>
      </c>
      <c r="H133" s="9">
        <v>13</v>
      </c>
      <c r="I133" s="9">
        <v>150.87</v>
      </c>
      <c r="J133" s="9">
        <v>118.4</v>
      </c>
      <c r="K133" s="9">
        <v>13375.48</v>
      </c>
      <c r="L133" s="9">
        <v>1143.2</v>
      </c>
      <c r="M133" s="9">
        <v>679.29</v>
      </c>
      <c r="N133" s="9">
        <v>94.16</v>
      </c>
      <c r="O133" s="9">
        <v>4053.99</v>
      </c>
      <c r="P133" s="9">
        <v>399.41</v>
      </c>
      <c r="Q133" s="9">
        <v>306.76</v>
      </c>
      <c r="R133" s="14">
        <v>51.84</v>
      </c>
      <c r="S133" s="23">
        <v>133</v>
      </c>
      <c r="T133">
        <f t="shared" ref="T133:T196" si="2">O133/K133</f>
        <v>0.30309117878386421</v>
      </c>
      <c r="U133" s="237">
        <v>1</v>
      </c>
    </row>
    <row r="134" spans="1:21" x14ac:dyDescent="0.25">
      <c r="A134" s="13" t="s">
        <v>154</v>
      </c>
      <c r="B134" s="9">
        <v>246</v>
      </c>
      <c r="C134" s="9">
        <v>249</v>
      </c>
      <c r="D134" s="9">
        <v>8</v>
      </c>
      <c r="E134" s="9">
        <v>12</v>
      </c>
      <c r="F134" s="9">
        <v>222</v>
      </c>
      <c r="G134" s="9">
        <v>120.5</v>
      </c>
      <c r="H134" s="9">
        <v>16</v>
      </c>
      <c r="I134" s="9">
        <v>79.72</v>
      </c>
      <c r="J134" s="9">
        <v>62.6</v>
      </c>
      <c r="K134" s="9">
        <v>9170.92</v>
      </c>
      <c r="L134" s="9">
        <v>745.6</v>
      </c>
      <c r="M134" s="9">
        <v>410.68</v>
      </c>
      <c r="N134" s="9">
        <v>107.26</v>
      </c>
      <c r="O134" s="9">
        <v>3090.06</v>
      </c>
      <c r="P134" s="9">
        <v>248.2</v>
      </c>
      <c r="Q134" s="9">
        <v>188.61</v>
      </c>
      <c r="R134" s="14">
        <v>62.26</v>
      </c>
      <c r="S134" s="23">
        <v>134</v>
      </c>
      <c r="T134">
        <f t="shared" si="2"/>
        <v>0.33694111386861952</v>
      </c>
      <c r="U134" s="238">
        <v>1</v>
      </c>
    </row>
    <row r="135" spans="1:21" x14ac:dyDescent="0.25">
      <c r="A135" s="13" t="s">
        <v>163</v>
      </c>
      <c r="B135" s="9">
        <v>298</v>
      </c>
      <c r="C135" s="9">
        <v>261</v>
      </c>
      <c r="D135" s="9">
        <v>23</v>
      </c>
      <c r="E135" s="9">
        <v>38</v>
      </c>
      <c r="F135" s="9">
        <v>222</v>
      </c>
      <c r="G135" s="9">
        <v>119</v>
      </c>
      <c r="H135" s="9">
        <v>16</v>
      </c>
      <c r="I135" s="9">
        <v>251.62</v>
      </c>
      <c r="J135" s="9">
        <v>197.5</v>
      </c>
      <c r="K135" s="9">
        <v>36112.370000000003</v>
      </c>
      <c r="L135" s="9">
        <v>2423.6999999999998</v>
      </c>
      <c r="M135" s="9">
        <v>1442.84</v>
      </c>
      <c r="N135" s="9">
        <v>119.8</v>
      </c>
      <c r="O135" s="9">
        <v>11288.1</v>
      </c>
      <c r="P135" s="9">
        <v>864.99</v>
      </c>
      <c r="Q135" s="9">
        <v>663.49</v>
      </c>
      <c r="R135" s="14">
        <v>66.98</v>
      </c>
      <c r="S135" s="23">
        <v>135</v>
      </c>
      <c r="T135">
        <f t="shared" si="2"/>
        <v>0.3125826413497646</v>
      </c>
      <c r="U135" s="238">
        <v>1</v>
      </c>
    </row>
    <row r="136" spans="1:21" x14ac:dyDescent="0.25">
      <c r="A136" s="13" t="s">
        <v>155</v>
      </c>
      <c r="B136" s="9">
        <v>250</v>
      </c>
      <c r="C136" s="9">
        <v>250</v>
      </c>
      <c r="D136" s="9">
        <v>9</v>
      </c>
      <c r="E136" s="9">
        <v>14</v>
      </c>
      <c r="F136" s="9">
        <v>222</v>
      </c>
      <c r="G136" s="9">
        <v>120.5</v>
      </c>
      <c r="H136" s="9">
        <v>16</v>
      </c>
      <c r="I136" s="9">
        <v>92.18</v>
      </c>
      <c r="J136" s="9">
        <v>72.400000000000006</v>
      </c>
      <c r="K136" s="9">
        <v>10832.61</v>
      </c>
      <c r="L136" s="9">
        <v>866.6</v>
      </c>
      <c r="M136" s="9">
        <v>480.25</v>
      </c>
      <c r="N136" s="9">
        <v>108.41</v>
      </c>
      <c r="O136" s="9">
        <v>3648.81</v>
      </c>
      <c r="P136" s="9">
        <v>291.89999999999998</v>
      </c>
      <c r="Q136" s="9">
        <v>221.88</v>
      </c>
      <c r="R136" s="14">
        <v>62.92</v>
      </c>
      <c r="S136" s="23">
        <v>136</v>
      </c>
      <c r="T136">
        <f t="shared" si="2"/>
        <v>0.33683572103121961</v>
      </c>
      <c r="U136" s="238">
        <v>1</v>
      </c>
    </row>
    <row r="137" spans="1:21" x14ac:dyDescent="0.25">
      <c r="A137" s="13" t="s">
        <v>156</v>
      </c>
      <c r="B137" s="9">
        <v>253</v>
      </c>
      <c r="C137" s="9">
        <v>251</v>
      </c>
      <c r="D137" s="9">
        <v>10</v>
      </c>
      <c r="E137" s="9">
        <v>15.5</v>
      </c>
      <c r="F137" s="9">
        <v>222</v>
      </c>
      <c r="G137" s="9">
        <v>120.5</v>
      </c>
      <c r="H137" s="9">
        <v>16</v>
      </c>
      <c r="I137" s="9">
        <v>102.21</v>
      </c>
      <c r="J137" s="9">
        <v>80.2</v>
      </c>
      <c r="K137" s="9">
        <v>12153.56</v>
      </c>
      <c r="L137" s="9">
        <v>960.8</v>
      </c>
      <c r="M137" s="9">
        <v>535.41</v>
      </c>
      <c r="N137" s="9">
        <v>109.05</v>
      </c>
      <c r="O137" s="9">
        <v>4088.75</v>
      </c>
      <c r="P137" s="9">
        <v>325.8</v>
      </c>
      <c r="Q137" s="9">
        <v>247.85</v>
      </c>
      <c r="R137" s="14">
        <v>63.25</v>
      </c>
      <c r="S137" s="23">
        <v>137</v>
      </c>
      <c r="T137">
        <f t="shared" si="2"/>
        <v>0.33642406011078235</v>
      </c>
      <c r="U137" s="238">
        <v>1</v>
      </c>
    </row>
    <row r="138" spans="1:21" x14ac:dyDescent="0.25">
      <c r="A138" s="13" t="s">
        <v>157</v>
      </c>
      <c r="B138" s="9">
        <v>257</v>
      </c>
      <c r="C138" s="9">
        <v>252</v>
      </c>
      <c r="D138" s="9">
        <v>11</v>
      </c>
      <c r="E138" s="9">
        <v>17.5</v>
      </c>
      <c r="F138" s="9">
        <v>222</v>
      </c>
      <c r="G138" s="9">
        <v>120.5</v>
      </c>
      <c r="H138" s="9">
        <v>16</v>
      </c>
      <c r="I138" s="9">
        <v>114.82</v>
      </c>
      <c r="J138" s="9">
        <v>90.1</v>
      </c>
      <c r="K138" s="9">
        <v>13927.17</v>
      </c>
      <c r="L138" s="9">
        <v>1083.8</v>
      </c>
      <c r="M138" s="9">
        <v>607.66999999999996</v>
      </c>
      <c r="N138" s="9">
        <v>110.14</v>
      </c>
      <c r="O138" s="9">
        <v>4672.01</v>
      </c>
      <c r="P138" s="9">
        <v>370.79</v>
      </c>
      <c r="Q138" s="9">
        <v>282.18</v>
      </c>
      <c r="R138" s="14">
        <v>63.79</v>
      </c>
      <c r="S138" s="23">
        <v>138</v>
      </c>
      <c r="T138">
        <f t="shared" si="2"/>
        <v>0.33546011142249288</v>
      </c>
      <c r="U138" s="238">
        <v>1</v>
      </c>
    </row>
    <row r="139" spans="1:21" x14ac:dyDescent="0.25">
      <c r="A139" s="13" t="s">
        <v>158</v>
      </c>
      <c r="B139" s="9">
        <v>262</v>
      </c>
      <c r="C139" s="9">
        <v>253</v>
      </c>
      <c r="D139" s="9">
        <v>12.5</v>
      </c>
      <c r="E139" s="9">
        <v>20</v>
      </c>
      <c r="F139" s="9">
        <v>222</v>
      </c>
      <c r="G139" s="9">
        <v>120.25</v>
      </c>
      <c r="H139" s="9">
        <v>16</v>
      </c>
      <c r="I139" s="9">
        <v>131.15</v>
      </c>
      <c r="J139" s="9">
        <v>103</v>
      </c>
      <c r="K139" s="9">
        <v>16243.92</v>
      </c>
      <c r="L139" s="9">
        <v>1240</v>
      </c>
      <c r="M139" s="9">
        <v>701.07</v>
      </c>
      <c r="N139" s="9">
        <v>111.29</v>
      </c>
      <c r="O139" s="9">
        <v>5404.02</v>
      </c>
      <c r="P139" s="9">
        <v>427.2</v>
      </c>
      <c r="Q139" s="9">
        <v>325.45999999999998</v>
      </c>
      <c r="R139" s="14">
        <v>64.19</v>
      </c>
      <c r="S139" s="23">
        <v>139</v>
      </c>
      <c r="T139">
        <f t="shared" si="2"/>
        <v>0.3326795502563421</v>
      </c>
      <c r="U139" s="238">
        <v>1</v>
      </c>
    </row>
    <row r="140" spans="1:21" x14ac:dyDescent="0.25">
      <c r="A140" s="13" t="s">
        <v>159</v>
      </c>
      <c r="B140" s="9">
        <v>267</v>
      </c>
      <c r="C140" s="9">
        <v>253</v>
      </c>
      <c r="D140" s="9">
        <v>14</v>
      </c>
      <c r="E140" s="9">
        <v>22.5</v>
      </c>
      <c r="F140" s="9">
        <v>222</v>
      </c>
      <c r="G140" s="9">
        <v>119.5</v>
      </c>
      <c r="H140" s="9">
        <v>16</v>
      </c>
      <c r="I140" s="9">
        <v>147.13</v>
      </c>
      <c r="J140" s="9">
        <v>115.5</v>
      </c>
      <c r="K140" s="9">
        <v>18593.240000000002</v>
      </c>
      <c r="L140" s="9">
        <v>1392.8</v>
      </c>
      <c r="M140" s="9">
        <v>793.96</v>
      </c>
      <c r="N140" s="9">
        <v>112.42</v>
      </c>
      <c r="O140" s="9">
        <v>6080.59</v>
      </c>
      <c r="P140" s="9">
        <v>480.68</v>
      </c>
      <c r="Q140" s="9">
        <v>366.65</v>
      </c>
      <c r="R140" s="14">
        <v>64.290000000000006</v>
      </c>
      <c r="S140" s="23">
        <v>140</v>
      </c>
      <c r="T140">
        <f t="shared" si="2"/>
        <v>0.32703229775983095</v>
      </c>
      <c r="U140" s="238">
        <v>1</v>
      </c>
    </row>
    <row r="141" spans="1:21" x14ac:dyDescent="0.25">
      <c r="A141" s="13" t="s">
        <v>160</v>
      </c>
      <c r="B141" s="9">
        <v>274</v>
      </c>
      <c r="C141" s="9">
        <v>258</v>
      </c>
      <c r="D141" s="9">
        <v>16</v>
      </c>
      <c r="E141" s="9">
        <v>26</v>
      </c>
      <c r="F141" s="9">
        <v>222</v>
      </c>
      <c r="G141" s="9">
        <v>121</v>
      </c>
      <c r="H141" s="9">
        <v>16</v>
      </c>
      <c r="I141" s="9">
        <v>171.88</v>
      </c>
      <c r="J141" s="9">
        <v>134.9</v>
      </c>
      <c r="K141" s="9">
        <v>22416.62</v>
      </c>
      <c r="L141" s="9">
        <v>1636.3</v>
      </c>
      <c r="M141" s="9">
        <v>942.16</v>
      </c>
      <c r="N141" s="9">
        <v>114.2</v>
      </c>
      <c r="O141" s="9">
        <v>7452.57</v>
      </c>
      <c r="P141" s="9">
        <v>577.72</v>
      </c>
      <c r="Q141" s="9">
        <v>441.04</v>
      </c>
      <c r="R141" s="14">
        <v>65.849999999999994</v>
      </c>
      <c r="S141" s="23">
        <v>141</v>
      </c>
      <c r="T141">
        <f t="shared" si="2"/>
        <v>0.33245734637960583</v>
      </c>
      <c r="U141" s="238">
        <v>1</v>
      </c>
    </row>
    <row r="142" spans="1:21" x14ac:dyDescent="0.25">
      <c r="A142" s="13" t="s">
        <v>161</v>
      </c>
      <c r="B142" s="9">
        <v>281</v>
      </c>
      <c r="C142" s="9">
        <v>259</v>
      </c>
      <c r="D142" s="9">
        <v>18</v>
      </c>
      <c r="E142" s="9">
        <v>29.5</v>
      </c>
      <c r="F142" s="9">
        <v>222</v>
      </c>
      <c r="G142" s="9">
        <v>120.5</v>
      </c>
      <c r="H142" s="9">
        <v>16</v>
      </c>
      <c r="I142" s="9">
        <v>194.97</v>
      </c>
      <c r="J142" s="9">
        <v>153.1</v>
      </c>
      <c r="K142" s="9">
        <v>26169.72</v>
      </c>
      <c r="L142" s="9">
        <v>1862.6</v>
      </c>
      <c r="M142" s="9">
        <v>1083.49</v>
      </c>
      <c r="N142" s="9">
        <v>115.86</v>
      </c>
      <c r="O142" s="9">
        <v>8556.67</v>
      </c>
      <c r="P142" s="9">
        <v>660.75</v>
      </c>
      <c r="Q142" s="9">
        <v>505.09</v>
      </c>
      <c r="R142" s="14">
        <v>66.25</v>
      </c>
      <c r="S142" s="23">
        <v>142</v>
      </c>
      <c r="T142">
        <f t="shared" si="2"/>
        <v>0.32696834356653415</v>
      </c>
      <c r="U142" s="238">
        <v>1</v>
      </c>
    </row>
    <row r="143" spans="1:21" x14ac:dyDescent="0.25">
      <c r="A143" s="13" t="s">
        <v>162</v>
      </c>
      <c r="B143" s="9">
        <v>288</v>
      </c>
      <c r="C143" s="9">
        <v>260</v>
      </c>
      <c r="D143" s="9">
        <v>20</v>
      </c>
      <c r="E143" s="9">
        <v>33</v>
      </c>
      <c r="F143" s="9">
        <v>222</v>
      </c>
      <c r="G143" s="9">
        <v>120</v>
      </c>
      <c r="H143" s="9">
        <v>16</v>
      </c>
      <c r="I143" s="9">
        <v>218.2</v>
      </c>
      <c r="J143" s="9">
        <v>171.3</v>
      </c>
      <c r="K143" s="9">
        <v>30128.76</v>
      </c>
      <c r="L143" s="9">
        <v>2092.3000000000002</v>
      </c>
      <c r="M143" s="9">
        <v>1228.96</v>
      </c>
      <c r="N143" s="9">
        <v>117.51</v>
      </c>
      <c r="O143" s="9">
        <v>9685.85</v>
      </c>
      <c r="P143" s="9">
        <v>745.07</v>
      </c>
      <c r="Q143" s="9">
        <v>570.29</v>
      </c>
      <c r="R143" s="14">
        <v>66.63</v>
      </c>
      <c r="S143" s="23">
        <v>143</v>
      </c>
      <c r="T143">
        <f t="shared" si="2"/>
        <v>0.32148186649566729</v>
      </c>
      <c r="U143" s="238">
        <v>1</v>
      </c>
    </row>
    <row r="144" spans="1:21" x14ac:dyDescent="0.25">
      <c r="A144" s="13" t="s">
        <v>164</v>
      </c>
      <c r="B144" s="9">
        <v>298</v>
      </c>
      <c r="C144" s="9">
        <v>299</v>
      </c>
      <c r="D144" s="9">
        <v>9</v>
      </c>
      <c r="E144" s="9">
        <v>14</v>
      </c>
      <c r="F144" s="9">
        <v>270</v>
      </c>
      <c r="G144" s="9">
        <v>145</v>
      </c>
      <c r="H144" s="9">
        <v>18</v>
      </c>
      <c r="I144" s="9">
        <v>110.8</v>
      </c>
      <c r="J144" s="9">
        <v>87</v>
      </c>
      <c r="K144" s="9">
        <v>18848.66</v>
      </c>
      <c r="L144" s="9">
        <v>1265</v>
      </c>
      <c r="M144" s="9">
        <v>694.64</v>
      </c>
      <c r="N144" s="9">
        <v>130.43</v>
      </c>
      <c r="O144" s="9">
        <v>6241.19</v>
      </c>
      <c r="P144" s="9">
        <v>417.47</v>
      </c>
      <c r="Q144" s="9">
        <v>316.82</v>
      </c>
      <c r="R144" s="14">
        <v>75.05</v>
      </c>
      <c r="S144" s="23">
        <v>144</v>
      </c>
      <c r="T144">
        <f t="shared" si="2"/>
        <v>0.33112115131791858</v>
      </c>
      <c r="U144" s="238">
        <v>1</v>
      </c>
    </row>
    <row r="145" spans="1:21" x14ac:dyDescent="0.25">
      <c r="A145" s="13" t="s">
        <v>173</v>
      </c>
      <c r="B145" s="9">
        <v>328</v>
      </c>
      <c r="C145" s="9">
        <v>359</v>
      </c>
      <c r="D145" s="9">
        <v>18</v>
      </c>
      <c r="E145" s="9">
        <v>29</v>
      </c>
      <c r="F145" s="9">
        <v>270</v>
      </c>
      <c r="G145" s="9">
        <v>170.5</v>
      </c>
      <c r="H145" s="9">
        <v>18</v>
      </c>
      <c r="I145" s="9">
        <v>259.60000000000002</v>
      </c>
      <c r="J145" s="9">
        <v>203.8</v>
      </c>
      <c r="K145" s="9">
        <v>50113.52</v>
      </c>
      <c r="L145" s="9">
        <v>3055.7</v>
      </c>
      <c r="M145" s="9">
        <v>1738.68</v>
      </c>
      <c r="N145" s="9">
        <v>138.94</v>
      </c>
      <c r="O145" s="9">
        <v>22381.16</v>
      </c>
      <c r="P145" s="9">
        <v>1246.8599999999999</v>
      </c>
      <c r="Q145" s="9">
        <v>947.13</v>
      </c>
      <c r="R145" s="14">
        <v>92.85</v>
      </c>
      <c r="S145" s="23">
        <v>145</v>
      </c>
      <c r="T145">
        <f t="shared" si="2"/>
        <v>0.44660921843047546</v>
      </c>
      <c r="U145" s="238">
        <v>1</v>
      </c>
    </row>
    <row r="146" spans="1:21" x14ac:dyDescent="0.25">
      <c r="A146" s="13" t="s">
        <v>174</v>
      </c>
      <c r="B146" s="9">
        <v>334</v>
      </c>
      <c r="C146" s="9">
        <v>360</v>
      </c>
      <c r="D146" s="9">
        <v>20</v>
      </c>
      <c r="E146" s="9">
        <v>32</v>
      </c>
      <c r="F146" s="9">
        <v>270</v>
      </c>
      <c r="G146" s="9">
        <v>170</v>
      </c>
      <c r="H146" s="9">
        <v>18</v>
      </c>
      <c r="I146" s="9">
        <v>287.18</v>
      </c>
      <c r="J146" s="9">
        <v>225.4</v>
      </c>
      <c r="K146" s="9">
        <v>56488.07</v>
      </c>
      <c r="L146" s="9">
        <v>3382.5</v>
      </c>
      <c r="M146" s="9">
        <v>1939.98</v>
      </c>
      <c r="N146" s="9">
        <v>140.25</v>
      </c>
      <c r="O146" s="9">
        <v>24906.98</v>
      </c>
      <c r="P146" s="9">
        <v>1383.72</v>
      </c>
      <c r="Q146" s="9">
        <v>1052.25</v>
      </c>
      <c r="R146" s="14">
        <v>93.13</v>
      </c>
      <c r="S146" s="23">
        <v>146</v>
      </c>
      <c r="T146">
        <f t="shared" si="2"/>
        <v>0.44092460585040344</v>
      </c>
      <c r="U146" s="238">
        <v>1</v>
      </c>
    </row>
    <row r="147" spans="1:21" x14ac:dyDescent="0.25">
      <c r="A147" s="13" t="s">
        <v>175</v>
      </c>
      <c r="B147" s="9">
        <v>341</v>
      </c>
      <c r="C147" s="9">
        <v>361</v>
      </c>
      <c r="D147" s="9">
        <v>22</v>
      </c>
      <c r="E147" s="9">
        <v>35.5</v>
      </c>
      <c r="F147" s="9">
        <v>270</v>
      </c>
      <c r="G147" s="9">
        <v>169.5</v>
      </c>
      <c r="H147" s="9">
        <v>18</v>
      </c>
      <c r="I147" s="9">
        <v>318.49</v>
      </c>
      <c r="J147" s="9">
        <v>250</v>
      </c>
      <c r="K147" s="9">
        <v>64158.87</v>
      </c>
      <c r="L147" s="9">
        <v>3763</v>
      </c>
      <c r="M147" s="9">
        <v>2176.2600000000002</v>
      </c>
      <c r="N147" s="9">
        <v>141.93</v>
      </c>
      <c r="O147" s="9">
        <v>27866.03</v>
      </c>
      <c r="P147" s="9">
        <v>1543.82</v>
      </c>
      <c r="Q147" s="9">
        <v>1175.02</v>
      </c>
      <c r="R147" s="14">
        <v>93.54</v>
      </c>
      <c r="S147" s="23">
        <v>147</v>
      </c>
      <c r="T147">
        <f t="shared" si="2"/>
        <v>0.43432856594887032</v>
      </c>
      <c r="U147" s="238">
        <v>1</v>
      </c>
    </row>
    <row r="148" spans="1:21" x14ac:dyDescent="0.25">
      <c r="A148" s="13" t="s">
        <v>176</v>
      </c>
      <c r="B148" s="9">
        <v>350</v>
      </c>
      <c r="C148" s="9">
        <v>362</v>
      </c>
      <c r="D148" s="9">
        <v>24</v>
      </c>
      <c r="E148" s="9">
        <v>40</v>
      </c>
      <c r="F148" s="9">
        <v>270</v>
      </c>
      <c r="G148" s="9">
        <v>169</v>
      </c>
      <c r="H148" s="9">
        <v>18</v>
      </c>
      <c r="I148" s="9">
        <v>357.18</v>
      </c>
      <c r="J148" s="9">
        <v>280.39999999999998</v>
      </c>
      <c r="K148" s="9">
        <v>74376.59</v>
      </c>
      <c r="L148" s="9">
        <v>4250.1000000000004</v>
      </c>
      <c r="M148" s="9">
        <v>2481.31</v>
      </c>
      <c r="N148" s="9">
        <v>144.30000000000001</v>
      </c>
      <c r="O148" s="9">
        <v>31663.84</v>
      </c>
      <c r="P148" s="9">
        <v>1749.38</v>
      </c>
      <c r="Q148" s="9">
        <v>1332.11</v>
      </c>
      <c r="R148" s="14">
        <v>94.15</v>
      </c>
      <c r="S148" s="23">
        <v>148</v>
      </c>
      <c r="T148">
        <f t="shared" si="2"/>
        <v>0.42572320134601493</v>
      </c>
      <c r="U148" s="238">
        <v>1</v>
      </c>
    </row>
    <row r="149" spans="1:21" x14ac:dyDescent="0.25">
      <c r="A149" s="13" t="s">
        <v>177</v>
      </c>
      <c r="B149" s="9">
        <v>356</v>
      </c>
      <c r="C149" s="9">
        <v>371</v>
      </c>
      <c r="D149" s="9">
        <v>27</v>
      </c>
      <c r="E149" s="9">
        <v>43</v>
      </c>
      <c r="F149" s="9">
        <v>270</v>
      </c>
      <c r="G149" s="9">
        <v>172</v>
      </c>
      <c r="H149" s="9">
        <v>18</v>
      </c>
      <c r="I149" s="9">
        <v>394.74</v>
      </c>
      <c r="J149" s="9">
        <v>309.89999999999998</v>
      </c>
      <c r="K149" s="9">
        <v>83542.720000000001</v>
      </c>
      <c r="L149" s="9">
        <v>4693.3999999999996</v>
      </c>
      <c r="M149" s="9">
        <v>2760.9</v>
      </c>
      <c r="N149" s="9">
        <v>145.47999999999999</v>
      </c>
      <c r="O149" s="9">
        <v>36649.589999999997</v>
      </c>
      <c r="P149" s="9">
        <v>1975.72</v>
      </c>
      <c r="Q149" s="9">
        <v>1506.68</v>
      </c>
      <c r="R149" s="14">
        <v>96.36</v>
      </c>
      <c r="S149" s="23">
        <v>149</v>
      </c>
      <c r="T149">
        <f t="shared" si="2"/>
        <v>0.43869280291568191</v>
      </c>
      <c r="U149" s="240">
        <v>0</v>
      </c>
    </row>
    <row r="150" spans="1:21" x14ac:dyDescent="0.25">
      <c r="A150" s="13" t="s">
        <v>178</v>
      </c>
      <c r="B150" s="9">
        <v>364</v>
      </c>
      <c r="C150" s="9">
        <v>372</v>
      </c>
      <c r="D150" s="9">
        <v>30</v>
      </c>
      <c r="E150" s="9">
        <v>47</v>
      </c>
      <c r="F150" s="9">
        <v>270</v>
      </c>
      <c r="G150" s="9">
        <v>171</v>
      </c>
      <c r="H150" s="9">
        <v>18</v>
      </c>
      <c r="I150" s="9">
        <v>433.46</v>
      </c>
      <c r="J150" s="9">
        <v>340.3</v>
      </c>
      <c r="K150" s="9">
        <v>93889.39</v>
      </c>
      <c r="L150" s="9">
        <v>5158.8</v>
      </c>
      <c r="M150" s="9">
        <v>3062.8</v>
      </c>
      <c r="N150" s="9">
        <v>147.16999999999999</v>
      </c>
      <c r="O150" s="9">
        <v>40396.230000000003</v>
      </c>
      <c r="P150" s="9">
        <v>2171.84</v>
      </c>
      <c r="Q150" s="9">
        <v>1659.03</v>
      </c>
      <c r="R150" s="14">
        <v>96.54</v>
      </c>
      <c r="S150" s="23">
        <v>150</v>
      </c>
      <c r="T150">
        <f t="shared" si="2"/>
        <v>0.43025340775991838</v>
      </c>
      <c r="U150" s="240">
        <v>0</v>
      </c>
    </row>
    <row r="151" spans="1:21" x14ac:dyDescent="0.25">
      <c r="A151" s="13" t="s">
        <v>179</v>
      </c>
      <c r="B151" s="9">
        <v>374</v>
      </c>
      <c r="C151" s="9">
        <v>373</v>
      </c>
      <c r="D151" s="9">
        <v>33</v>
      </c>
      <c r="E151" s="9">
        <v>52</v>
      </c>
      <c r="F151" s="9">
        <v>270</v>
      </c>
      <c r="G151" s="9">
        <v>170</v>
      </c>
      <c r="H151" s="9">
        <v>18</v>
      </c>
      <c r="I151" s="9">
        <v>479.8</v>
      </c>
      <c r="J151" s="9">
        <v>376.6</v>
      </c>
      <c r="K151" s="9">
        <v>107317.14</v>
      </c>
      <c r="L151" s="9">
        <v>5738.9</v>
      </c>
      <c r="M151" s="9">
        <v>3441.68</v>
      </c>
      <c r="N151" s="9">
        <v>149.56</v>
      </c>
      <c r="O151" s="9">
        <v>45068.65</v>
      </c>
      <c r="P151" s="9">
        <v>2416.5500000000002</v>
      </c>
      <c r="Q151" s="9">
        <v>1848.28</v>
      </c>
      <c r="R151" s="14">
        <v>96.92</v>
      </c>
      <c r="S151" s="23">
        <v>151</v>
      </c>
      <c r="T151">
        <f t="shared" si="2"/>
        <v>0.41995761348094074</v>
      </c>
      <c r="U151" s="240">
        <v>0</v>
      </c>
    </row>
    <row r="152" spans="1:21" x14ac:dyDescent="0.25">
      <c r="A152" s="13" t="s">
        <v>180</v>
      </c>
      <c r="B152" s="9">
        <v>384</v>
      </c>
      <c r="C152" s="9">
        <v>374</v>
      </c>
      <c r="D152" s="9">
        <v>36</v>
      </c>
      <c r="E152" s="9">
        <v>57</v>
      </c>
      <c r="F152" s="9">
        <v>270</v>
      </c>
      <c r="G152" s="9">
        <v>169</v>
      </c>
      <c r="H152" s="9">
        <v>18</v>
      </c>
      <c r="I152" s="9">
        <v>526.34</v>
      </c>
      <c r="J152" s="9">
        <v>413.2</v>
      </c>
      <c r="K152" s="9">
        <v>121512.35</v>
      </c>
      <c r="L152" s="9">
        <v>6328.8</v>
      </c>
      <c r="M152" s="9">
        <v>3831.76</v>
      </c>
      <c r="N152" s="9">
        <v>151.94</v>
      </c>
      <c r="O152" s="9">
        <v>49816.72</v>
      </c>
      <c r="P152" s="9">
        <v>2664</v>
      </c>
      <c r="Q152" s="9">
        <v>2040.04</v>
      </c>
      <c r="R152" s="14">
        <v>97.29</v>
      </c>
      <c r="S152" s="23">
        <v>152</v>
      </c>
      <c r="T152">
        <f t="shared" si="2"/>
        <v>0.40997248427834698</v>
      </c>
      <c r="U152" s="240">
        <v>0</v>
      </c>
    </row>
    <row r="153" spans="1:21" x14ac:dyDescent="0.25">
      <c r="A153" s="13" t="s">
        <v>181</v>
      </c>
      <c r="B153" s="9">
        <v>396</v>
      </c>
      <c r="C153" s="9">
        <v>375</v>
      </c>
      <c r="D153" s="9">
        <v>39</v>
      </c>
      <c r="E153" s="9">
        <v>63</v>
      </c>
      <c r="F153" s="9">
        <v>270</v>
      </c>
      <c r="G153" s="9">
        <v>168</v>
      </c>
      <c r="H153" s="9">
        <v>18</v>
      </c>
      <c r="I153" s="9">
        <v>580.58000000000004</v>
      </c>
      <c r="J153" s="9">
        <v>455.8</v>
      </c>
      <c r="K153" s="9">
        <v>139424.85999999999</v>
      </c>
      <c r="L153" s="9">
        <v>7041.7</v>
      </c>
      <c r="M153" s="9">
        <v>4307.16</v>
      </c>
      <c r="N153" s="9">
        <v>154.97</v>
      </c>
      <c r="O153" s="9">
        <v>55520.26</v>
      </c>
      <c r="P153" s="9">
        <v>2961.08</v>
      </c>
      <c r="Q153" s="9">
        <v>2269.4499999999998</v>
      </c>
      <c r="R153" s="14">
        <v>97.79</v>
      </c>
      <c r="S153" s="23">
        <v>153</v>
      </c>
      <c r="T153">
        <f t="shared" si="2"/>
        <v>0.39820918593714211</v>
      </c>
      <c r="U153" s="240">
        <v>0</v>
      </c>
    </row>
    <row r="154" spans="1:21" x14ac:dyDescent="0.25">
      <c r="A154" s="13" t="s">
        <v>182</v>
      </c>
      <c r="B154" s="9">
        <v>408</v>
      </c>
      <c r="C154" s="9">
        <v>385</v>
      </c>
      <c r="D154" s="9">
        <v>43</v>
      </c>
      <c r="E154" s="9">
        <v>69</v>
      </c>
      <c r="F154" s="9">
        <v>270</v>
      </c>
      <c r="G154" s="9">
        <v>171</v>
      </c>
      <c r="H154" s="9">
        <v>18</v>
      </c>
      <c r="I154" s="9">
        <v>650.17999999999995</v>
      </c>
      <c r="J154" s="9">
        <v>510.4</v>
      </c>
      <c r="K154" s="9">
        <v>162282.28</v>
      </c>
      <c r="L154" s="9">
        <v>7955</v>
      </c>
      <c r="M154" s="9">
        <v>4912.82</v>
      </c>
      <c r="N154" s="9">
        <v>157.99</v>
      </c>
      <c r="O154" s="9">
        <v>65823.94</v>
      </c>
      <c r="P154" s="9">
        <v>3419.43</v>
      </c>
      <c r="Q154" s="9">
        <v>2622.83</v>
      </c>
      <c r="R154" s="14">
        <v>100.62</v>
      </c>
      <c r="S154" s="23">
        <v>154</v>
      </c>
      <c r="T154">
        <f t="shared" si="2"/>
        <v>0.40561384767332576</v>
      </c>
      <c r="U154" s="240">
        <v>0</v>
      </c>
    </row>
    <row r="155" spans="1:21" x14ac:dyDescent="0.25">
      <c r="A155" s="13" t="s">
        <v>165</v>
      </c>
      <c r="B155" s="9">
        <v>300</v>
      </c>
      <c r="C155" s="9">
        <v>300</v>
      </c>
      <c r="D155" s="9">
        <v>10</v>
      </c>
      <c r="E155" s="9">
        <v>15</v>
      </c>
      <c r="F155" s="9">
        <v>270</v>
      </c>
      <c r="G155" s="9">
        <v>145</v>
      </c>
      <c r="H155" s="9">
        <v>18</v>
      </c>
      <c r="I155" s="9">
        <v>119.78</v>
      </c>
      <c r="J155" s="9">
        <v>94</v>
      </c>
      <c r="K155" s="9">
        <v>20410.21</v>
      </c>
      <c r="L155" s="9">
        <v>1360.7</v>
      </c>
      <c r="M155" s="9">
        <v>750.59</v>
      </c>
      <c r="N155" s="9">
        <v>130.54</v>
      </c>
      <c r="O155" s="9">
        <v>6754.83</v>
      </c>
      <c r="P155" s="9">
        <v>450.32</v>
      </c>
      <c r="Q155" s="9">
        <v>342.13</v>
      </c>
      <c r="R155" s="14">
        <v>75.099999999999994</v>
      </c>
      <c r="S155" s="23">
        <v>155</v>
      </c>
      <c r="T155">
        <f t="shared" si="2"/>
        <v>0.33095347867562364</v>
      </c>
      <c r="U155" s="238">
        <v>1</v>
      </c>
    </row>
    <row r="156" spans="1:21" x14ac:dyDescent="0.25">
      <c r="A156" s="13" t="s">
        <v>183</v>
      </c>
      <c r="B156" s="9">
        <v>422</v>
      </c>
      <c r="C156" s="9">
        <v>387</v>
      </c>
      <c r="D156" s="9">
        <v>47</v>
      </c>
      <c r="E156" s="9">
        <v>76</v>
      </c>
      <c r="F156" s="9">
        <v>270</v>
      </c>
      <c r="G156" s="9">
        <v>170</v>
      </c>
      <c r="H156" s="9">
        <v>18</v>
      </c>
      <c r="I156" s="9">
        <v>717.92</v>
      </c>
      <c r="J156" s="9">
        <v>563.6</v>
      </c>
      <c r="K156" s="9">
        <v>187072.37</v>
      </c>
      <c r="L156" s="9">
        <v>8866</v>
      </c>
      <c r="M156" s="9">
        <v>5534.78</v>
      </c>
      <c r="N156" s="9">
        <v>161.41999999999999</v>
      </c>
      <c r="O156" s="9">
        <v>73671.75</v>
      </c>
      <c r="P156" s="9">
        <v>3807.33</v>
      </c>
      <c r="Q156" s="9">
        <v>2923.99</v>
      </c>
      <c r="R156" s="14">
        <v>101.3</v>
      </c>
      <c r="S156" s="23">
        <v>156</v>
      </c>
      <c r="T156">
        <f t="shared" si="2"/>
        <v>0.39381416935061014</v>
      </c>
      <c r="U156" s="240">
        <v>0</v>
      </c>
    </row>
    <row r="157" spans="1:21" x14ac:dyDescent="0.25">
      <c r="A157" s="13" t="s">
        <v>184</v>
      </c>
      <c r="B157" s="9">
        <v>440</v>
      </c>
      <c r="C157" s="9">
        <v>389</v>
      </c>
      <c r="D157" s="9">
        <v>52</v>
      </c>
      <c r="E157" s="9">
        <v>85</v>
      </c>
      <c r="F157" s="9">
        <v>270</v>
      </c>
      <c r="G157" s="9">
        <v>168.5</v>
      </c>
      <c r="H157" s="9">
        <v>18</v>
      </c>
      <c r="I157" s="9">
        <v>804.48</v>
      </c>
      <c r="J157" s="9">
        <v>631.5</v>
      </c>
      <c r="K157" s="9">
        <v>221339.16</v>
      </c>
      <c r="L157" s="9">
        <v>10060.9</v>
      </c>
      <c r="M157" s="9">
        <v>6361.1</v>
      </c>
      <c r="N157" s="9">
        <v>165.87</v>
      </c>
      <c r="O157" s="9">
        <v>83732.23</v>
      </c>
      <c r="P157" s="9">
        <v>4305</v>
      </c>
      <c r="Q157" s="9">
        <v>3311.01</v>
      </c>
      <c r="R157" s="14">
        <v>102.02</v>
      </c>
      <c r="S157" s="23">
        <v>157</v>
      </c>
      <c r="T157">
        <f t="shared" si="2"/>
        <v>0.37829830925535274</v>
      </c>
      <c r="U157" s="240">
        <v>0</v>
      </c>
    </row>
    <row r="158" spans="1:21" x14ac:dyDescent="0.25">
      <c r="A158" s="13" t="s">
        <v>166</v>
      </c>
      <c r="B158" s="9">
        <v>300</v>
      </c>
      <c r="C158" s="9">
        <v>305</v>
      </c>
      <c r="D158" s="9">
        <v>15</v>
      </c>
      <c r="E158" s="9">
        <v>15</v>
      </c>
      <c r="F158" s="9">
        <v>270</v>
      </c>
      <c r="G158" s="9">
        <v>145</v>
      </c>
      <c r="H158" s="9">
        <v>18</v>
      </c>
      <c r="I158" s="9">
        <v>134.78</v>
      </c>
      <c r="J158" s="9">
        <v>105.8</v>
      </c>
      <c r="K158" s="9">
        <v>21535.21</v>
      </c>
      <c r="L158" s="9">
        <v>1435.7</v>
      </c>
      <c r="M158" s="9">
        <v>806.84</v>
      </c>
      <c r="N158" s="9">
        <v>126.4</v>
      </c>
      <c r="O158" s="9">
        <v>7104.76</v>
      </c>
      <c r="P158" s="9">
        <v>465.89</v>
      </c>
      <c r="Q158" s="9">
        <v>358.04</v>
      </c>
      <c r="R158" s="14">
        <v>72.599999999999994</v>
      </c>
      <c r="S158" s="23">
        <v>158</v>
      </c>
      <c r="T158">
        <f t="shared" si="2"/>
        <v>0.32991366232323716</v>
      </c>
      <c r="U158" s="238">
        <v>1</v>
      </c>
    </row>
    <row r="159" spans="1:21" x14ac:dyDescent="0.25">
      <c r="A159" s="13" t="s">
        <v>167</v>
      </c>
      <c r="B159" s="9">
        <v>304</v>
      </c>
      <c r="C159" s="9">
        <v>301</v>
      </c>
      <c r="D159" s="9">
        <v>11</v>
      </c>
      <c r="E159" s="9">
        <v>17</v>
      </c>
      <c r="F159" s="9">
        <v>270</v>
      </c>
      <c r="G159" s="9">
        <v>145</v>
      </c>
      <c r="H159" s="9">
        <v>18</v>
      </c>
      <c r="I159" s="9">
        <v>134.82</v>
      </c>
      <c r="J159" s="9">
        <v>105.8</v>
      </c>
      <c r="K159" s="9">
        <v>23380.49</v>
      </c>
      <c r="L159" s="9">
        <v>1538.2</v>
      </c>
      <c r="M159" s="9">
        <v>852.74</v>
      </c>
      <c r="N159" s="9">
        <v>131.69</v>
      </c>
      <c r="O159" s="9">
        <v>7732.59</v>
      </c>
      <c r="P159" s="9">
        <v>513.79</v>
      </c>
      <c r="Q159" s="9">
        <v>390.46</v>
      </c>
      <c r="R159" s="14">
        <v>75.73</v>
      </c>
      <c r="S159" s="23">
        <v>159</v>
      </c>
      <c r="T159">
        <f t="shared" si="2"/>
        <v>0.33072831236642175</v>
      </c>
      <c r="U159" s="238">
        <v>1</v>
      </c>
    </row>
    <row r="160" spans="1:21" x14ac:dyDescent="0.25">
      <c r="A160" s="13" t="s">
        <v>168</v>
      </c>
      <c r="B160" s="9">
        <v>308</v>
      </c>
      <c r="C160" s="9">
        <v>301</v>
      </c>
      <c r="D160" s="9">
        <v>12</v>
      </c>
      <c r="E160" s="9">
        <v>19</v>
      </c>
      <c r="F160" s="9">
        <v>270</v>
      </c>
      <c r="G160" s="9">
        <v>144.5</v>
      </c>
      <c r="H160" s="9">
        <v>18</v>
      </c>
      <c r="I160" s="9">
        <v>149.56</v>
      </c>
      <c r="J160" s="9">
        <v>117.4</v>
      </c>
      <c r="K160" s="9">
        <v>26362.99</v>
      </c>
      <c r="L160" s="9">
        <v>1711.9</v>
      </c>
      <c r="M160" s="9">
        <v>953.96</v>
      </c>
      <c r="N160" s="9">
        <v>132.77000000000001</v>
      </c>
      <c r="O160" s="9">
        <v>8642.7800000000007</v>
      </c>
      <c r="P160" s="9">
        <v>574.27</v>
      </c>
      <c r="Q160" s="9">
        <v>436.61</v>
      </c>
      <c r="R160" s="14">
        <v>76.02</v>
      </c>
      <c r="S160" s="23">
        <v>160</v>
      </c>
      <c r="T160">
        <f t="shared" si="2"/>
        <v>0.32783762388105447</v>
      </c>
      <c r="U160" s="238">
        <v>1</v>
      </c>
    </row>
    <row r="161" spans="1:21" x14ac:dyDescent="0.25">
      <c r="A161" s="13" t="s">
        <v>169</v>
      </c>
      <c r="B161" s="9">
        <v>312</v>
      </c>
      <c r="C161" s="9">
        <v>302</v>
      </c>
      <c r="D161" s="9">
        <v>13</v>
      </c>
      <c r="E161" s="9">
        <v>21</v>
      </c>
      <c r="F161" s="9">
        <v>270</v>
      </c>
      <c r="G161" s="9">
        <v>144.5</v>
      </c>
      <c r="H161" s="9">
        <v>18</v>
      </c>
      <c r="I161" s="9">
        <v>164.72</v>
      </c>
      <c r="J161" s="9">
        <v>129.30000000000001</v>
      </c>
      <c r="K161" s="9">
        <v>29508.74</v>
      </c>
      <c r="L161" s="9">
        <v>1891.6</v>
      </c>
      <c r="M161" s="9">
        <v>1059.44</v>
      </c>
      <c r="N161" s="9">
        <v>133.84</v>
      </c>
      <c r="O161" s="9">
        <v>9648.6</v>
      </c>
      <c r="P161" s="9">
        <v>638.98</v>
      </c>
      <c r="Q161" s="9">
        <v>485.99</v>
      </c>
      <c r="R161" s="14">
        <v>76.53</v>
      </c>
      <c r="S161" s="23">
        <v>161</v>
      </c>
      <c r="T161">
        <f t="shared" si="2"/>
        <v>0.32697431337291932</v>
      </c>
      <c r="U161" s="238">
        <v>1</v>
      </c>
    </row>
    <row r="162" spans="1:21" x14ac:dyDescent="0.25">
      <c r="A162" s="13" t="s">
        <v>170</v>
      </c>
      <c r="B162" s="9">
        <v>316</v>
      </c>
      <c r="C162" s="9">
        <v>302</v>
      </c>
      <c r="D162" s="9">
        <v>14.5</v>
      </c>
      <c r="E162" s="9">
        <v>23</v>
      </c>
      <c r="F162" s="9">
        <v>270</v>
      </c>
      <c r="G162" s="9">
        <v>143.75</v>
      </c>
      <c r="H162" s="9">
        <v>18</v>
      </c>
      <c r="I162" s="9">
        <v>180.85</v>
      </c>
      <c r="J162" s="9">
        <v>142</v>
      </c>
      <c r="K162" s="9">
        <v>32732.42</v>
      </c>
      <c r="L162" s="9">
        <v>2071.6999999999998</v>
      </c>
      <c r="M162" s="9">
        <v>1167.93</v>
      </c>
      <c r="N162" s="9">
        <v>134.53</v>
      </c>
      <c r="O162" s="9">
        <v>10569.09</v>
      </c>
      <c r="P162" s="9">
        <v>699.94</v>
      </c>
      <c r="Q162" s="9">
        <v>533.09</v>
      </c>
      <c r="R162" s="14">
        <v>76.45</v>
      </c>
      <c r="S162" s="23">
        <v>162</v>
      </c>
      <c r="T162">
        <f t="shared" si="2"/>
        <v>0.32289363267366117</v>
      </c>
      <c r="U162" s="238">
        <v>1</v>
      </c>
    </row>
    <row r="163" spans="1:21" x14ac:dyDescent="0.25">
      <c r="A163" s="13" t="s">
        <v>171</v>
      </c>
      <c r="B163" s="9">
        <v>316</v>
      </c>
      <c r="C163" s="9">
        <v>357</v>
      </c>
      <c r="D163" s="9">
        <v>14.5</v>
      </c>
      <c r="E163" s="9">
        <v>23</v>
      </c>
      <c r="F163" s="9">
        <v>270</v>
      </c>
      <c r="G163" s="9">
        <v>171.25</v>
      </c>
      <c r="H163" s="9">
        <v>18</v>
      </c>
      <c r="I163" s="9">
        <v>206.15</v>
      </c>
      <c r="J163" s="9">
        <v>161.80000000000001</v>
      </c>
      <c r="K163" s="9">
        <v>38173.519999999997</v>
      </c>
      <c r="L163" s="9">
        <v>2416.1</v>
      </c>
      <c r="M163" s="9">
        <v>1353.26</v>
      </c>
      <c r="N163" s="9">
        <v>136.08000000000001</v>
      </c>
      <c r="O163" s="9">
        <v>17452.099999999999</v>
      </c>
      <c r="P163" s="9">
        <v>977.71</v>
      </c>
      <c r="Q163" s="9">
        <v>741.5</v>
      </c>
      <c r="R163" s="14">
        <v>92.01</v>
      </c>
      <c r="S163" s="23">
        <v>163</v>
      </c>
      <c r="T163">
        <f t="shared" si="2"/>
        <v>0.45717816957933144</v>
      </c>
      <c r="U163" s="238">
        <v>1</v>
      </c>
    </row>
    <row r="164" spans="1:21" x14ac:dyDescent="0.25">
      <c r="A164" s="13" t="s">
        <v>172</v>
      </c>
      <c r="B164" s="9">
        <v>322</v>
      </c>
      <c r="C164" s="9">
        <v>358</v>
      </c>
      <c r="D164" s="9">
        <v>16</v>
      </c>
      <c r="E164" s="9">
        <v>26</v>
      </c>
      <c r="F164" s="9">
        <v>270</v>
      </c>
      <c r="G164" s="9">
        <v>171</v>
      </c>
      <c r="H164" s="9">
        <v>18</v>
      </c>
      <c r="I164" s="9">
        <v>232.14</v>
      </c>
      <c r="J164" s="9">
        <v>182.2</v>
      </c>
      <c r="K164" s="9">
        <v>43983.21</v>
      </c>
      <c r="L164" s="9">
        <v>2731.9</v>
      </c>
      <c r="M164" s="9">
        <v>1541.6</v>
      </c>
      <c r="N164" s="9">
        <v>137.65</v>
      </c>
      <c r="O164" s="9">
        <v>19896.060000000001</v>
      </c>
      <c r="P164" s="9">
        <v>1111.51</v>
      </c>
      <c r="Q164" s="9">
        <v>843.38</v>
      </c>
      <c r="R164" s="14">
        <v>92.58</v>
      </c>
      <c r="S164" s="23">
        <v>164</v>
      </c>
      <c r="T164">
        <f t="shared" si="2"/>
        <v>0.45235579667786868</v>
      </c>
      <c r="U164" s="238">
        <v>1</v>
      </c>
    </row>
    <row r="165" spans="1:21" x14ac:dyDescent="0.25">
      <c r="A165" s="13" t="s">
        <v>185</v>
      </c>
      <c r="B165" s="9">
        <v>342</v>
      </c>
      <c r="C165" s="9">
        <v>348</v>
      </c>
      <c r="D165" s="9">
        <v>10</v>
      </c>
      <c r="E165" s="9">
        <v>15</v>
      </c>
      <c r="F165" s="9">
        <v>312</v>
      </c>
      <c r="G165" s="9">
        <v>169</v>
      </c>
      <c r="H165" s="9">
        <v>20</v>
      </c>
      <c r="I165" s="9">
        <v>139.03</v>
      </c>
      <c r="J165" s="9">
        <v>109.1</v>
      </c>
      <c r="K165" s="9">
        <v>31247.91</v>
      </c>
      <c r="L165" s="9">
        <v>1827.4</v>
      </c>
      <c r="M165" s="9">
        <v>1001.17</v>
      </c>
      <c r="N165" s="9">
        <v>149.91999999999999</v>
      </c>
      <c r="O165" s="9">
        <v>10542.21</v>
      </c>
      <c r="P165" s="9">
        <v>605.87</v>
      </c>
      <c r="Q165" s="9">
        <v>459.67</v>
      </c>
      <c r="R165" s="14">
        <v>87.08</v>
      </c>
      <c r="S165" s="23">
        <v>165</v>
      </c>
      <c r="T165">
        <f t="shared" si="2"/>
        <v>0.33737328352520213</v>
      </c>
      <c r="U165" s="238">
        <v>1</v>
      </c>
    </row>
    <row r="166" spans="1:21" x14ac:dyDescent="0.25">
      <c r="A166" s="13" t="s">
        <v>186</v>
      </c>
      <c r="B166" s="9">
        <v>346</v>
      </c>
      <c r="C166" s="9">
        <v>349</v>
      </c>
      <c r="D166" s="9">
        <v>11</v>
      </c>
      <c r="E166" s="9">
        <v>17</v>
      </c>
      <c r="F166" s="9">
        <v>312</v>
      </c>
      <c r="G166" s="9">
        <v>169</v>
      </c>
      <c r="H166" s="9">
        <v>20</v>
      </c>
      <c r="I166" s="9">
        <v>156.41</v>
      </c>
      <c r="J166" s="9">
        <v>122.8</v>
      </c>
      <c r="K166" s="9">
        <v>35711.230000000003</v>
      </c>
      <c r="L166" s="9">
        <v>2064.1999999999998</v>
      </c>
      <c r="M166" s="9">
        <v>1135.8399999999999</v>
      </c>
      <c r="N166" s="9">
        <v>151.1</v>
      </c>
      <c r="O166" s="9">
        <v>12051.44</v>
      </c>
      <c r="P166" s="9">
        <v>690.63</v>
      </c>
      <c r="Q166" s="9">
        <v>524.08000000000004</v>
      </c>
      <c r="R166" s="14">
        <v>87.78</v>
      </c>
      <c r="S166" s="23">
        <v>166</v>
      </c>
      <c r="T166">
        <f t="shared" si="2"/>
        <v>0.33746919386422702</v>
      </c>
      <c r="U166" s="238">
        <v>1</v>
      </c>
    </row>
    <row r="167" spans="1:21" x14ac:dyDescent="0.25">
      <c r="A167" s="13" t="s">
        <v>195</v>
      </c>
      <c r="B167" s="9">
        <v>396</v>
      </c>
      <c r="C167" s="9">
        <v>364</v>
      </c>
      <c r="D167" s="9">
        <v>26.5</v>
      </c>
      <c r="E167" s="9">
        <v>42</v>
      </c>
      <c r="F167" s="9">
        <v>312</v>
      </c>
      <c r="G167" s="9">
        <v>168.75</v>
      </c>
      <c r="H167" s="9">
        <v>20</v>
      </c>
      <c r="I167" s="9">
        <v>391.87</v>
      </c>
      <c r="J167" s="9">
        <v>307.60000000000002</v>
      </c>
      <c r="K167" s="9">
        <v>103736.94</v>
      </c>
      <c r="L167" s="9">
        <v>5239.2</v>
      </c>
      <c r="M167" s="9">
        <v>3054.44</v>
      </c>
      <c r="N167" s="9">
        <v>162.69999999999999</v>
      </c>
      <c r="O167" s="9">
        <v>33819.629999999997</v>
      </c>
      <c r="P167" s="9">
        <v>1858.22</v>
      </c>
      <c r="Q167" s="9">
        <v>1421.64</v>
      </c>
      <c r="R167" s="14">
        <v>92.9</v>
      </c>
      <c r="S167" s="23">
        <v>167</v>
      </c>
      <c r="T167">
        <f t="shared" si="2"/>
        <v>0.32601337575602285</v>
      </c>
      <c r="U167" s="239">
        <v>0</v>
      </c>
    </row>
    <row r="168" spans="1:21" x14ac:dyDescent="0.25">
      <c r="A168" s="13" t="s">
        <v>196</v>
      </c>
      <c r="B168" s="9">
        <v>404</v>
      </c>
      <c r="C168" s="9">
        <v>374</v>
      </c>
      <c r="D168" s="9">
        <v>29</v>
      </c>
      <c r="E168" s="9">
        <v>46</v>
      </c>
      <c r="F168" s="9">
        <v>312</v>
      </c>
      <c r="G168" s="9">
        <v>172.5</v>
      </c>
      <c r="H168" s="9">
        <v>20</v>
      </c>
      <c r="I168" s="9">
        <v>437.99</v>
      </c>
      <c r="J168" s="9">
        <v>343.8</v>
      </c>
      <c r="K168" s="9">
        <v>118982.06</v>
      </c>
      <c r="L168" s="9">
        <v>5890.2</v>
      </c>
      <c r="M168" s="9">
        <v>3458.4</v>
      </c>
      <c r="N168" s="9">
        <v>164.82</v>
      </c>
      <c r="O168" s="9">
        <v>40183.360000000001</v>
      </c>
      <c r="P168" s="9">
        <v>2148.84</v>
      </c>
      <c r="Q168" s="9">
        <v>1644.63</v>
      </c>
      <c r="R168" s="14">
        <v>95.78</v>
      </c>
      <c r="S168" s="23">
        <v>168</v>
      </c>
      <c r="T168">
        <f t="shared" si="2"/>
        <v>0.33772620847210078</v>
      </c>
      <c r="U168" s="240">
        <v>0</v>
      </c>
    </row>
    <row r="169" spans="1:21" x14ac:dyDescent="0.25">
      <c r="A169" s="13" t="s">
        <v>197</v>
      </c>
      <c r="B169" s="9">
        <v>414</v>
      </c>
      <c r="C169" s="9">
        <v>375</v>
      </c>
      <c r="D169" s="9">
        <v>32</v>
      </c>
      <c r="E169" s="9">
        <v>51</v>
      </c>
      <c r="F169" s="9">
        <v>312</v>
      </c>
      <c r="G169" s="9">
        <v>171.5</v>
      </c>
      <c r="H169" s="9">
        <v>20</v>
      </c>
      <c r="I169" s="9">
        <v>485.77</v>
      </c>
      <c r="J169" s="9">
        <v>381.3</v>
      </c>
      <c r="K169" s="9">
        <v>135721.10999999999</v>
      </c>
      <c r="L169" s="9">
        <v>6556.6</v>
      </c>
      <c r="M169" s="9">
        <v>3886.58</v>
      </c>
      <c r="N169" s="9">
        <v>167.15</v>
      </c>
      <c r="O169" s="9">
        <v>44924.28</v>
      </c>
      <c r="P169" s="9">
        <v>2395.96</v>
      </c>
      <c r="Q169" s="9">
        <v>1836.42</v>
      </c>
      <c r="R169" s="14">
        <v>96.17</v>
      </c>
      <c r="S169" s="23">
        <v>169</v>
      </c>
      <c r="T169">
        <f t="shared" si="2"/>
        <v>0.33100436623307899</v>
      </c>
      <c r="U169" s="240">
        <v>0</v>
      </c>
    </row>
    <row r="170" spans="1:21" x14ac:dyDescent="0.25">
      <c r="A170" s="13" t="s">
        <v>198</v>
      </c>
      <c r="B170" s="9">
        <v>424</v>
      </c>
      <c r="C170" s="9">
        <v>376</v>
      </c>
      <c r="D170" s="9">
        <v>35</v>
      </c>
      <c r="E170" s="9">
        <v>56</v>
      </c>
      <c r="F170" s="9">
        <v>312</v>
      </c>
      <c r="G170" s="9">
        <v>170.5</v>
      </c>
      <c r="H170" s="9">
        <v>20</v>
      </c>
      <c r="I170" s="9">
        <v>533.75</v>
      </c>
      <c r="J170" s="9">
        <v>419</v>
      </c>
      <c r="K170" s="9">
        <v>153322.14000000001</v>
      </c>
      <c r="L170" s="9">
        <v>7232.2</v>
      </c>
      <c r="M170" s="9">
        <v>4326.2</v>
      </c>
      <c r="N170" s="9">
        <v>169.49</v>
      </c>
      <c r="O170" s="9">
        <v>49742.080000000002</v>
      </c>
      <c r="P170" s="9">
        <v>2645.86</v>
      </c>
      <c r="Q170" s="9">
        <v>2030.81</v>
      </c>
      <c r="R170" s="14">
        <v>96.54</v>
      </c>
      <c r="S170" s="23">
        <v>170</v>
      </c>
      <c r="T170">
        <f t="shared" si="2"/>
        <v>0.32442855284957539</v>
      </c>
      <c r="U170" s="240">
        <v>0</v>
      </c>
    </row>
    <row r="171" spans="1:21" x14ac:dyDescent="0.25">
      <c r="A171" s="13" t="s">
        <v>199</v>
      </c>
      <c r="B171" s="9">
        <v>434</v>
      </c>
      <c r="C171" s="9">
        <v>377</v>
      </c>
      <c r="D171" s="9">
        <v>38</v>
      </c>
      <c r="E171" s="9">
        <v>61</v>
      </c>
      <c r="F171" s="9">
        <v>312</v>
      </c>
      <c r="G171" s="9">
        <v>169.5</v>
      </c>
      <c r="H171" s="9">
        <v>20</v>
      </c>
      <c r="I171" s="9">
        <v>581.92999999999995</v>
      </c>
      <c r="J171" s="9">
        <v>456.8</v>
      </c>
      <c r="K171" s="9">
        <v>171810.18</v>
      </c>
      <c r="L171" s="9">
        <v>7917.5</v>
      </c>
      <c r="M171" s="9">
        <v>4777.34</v>
      </c>
      <c r="N171" s="9">
        <v>171.83</v>
      </c>
      <c r="O171" s="9">
        <v>54637.74</v>
      </c>
      <c r="P171" s="9">
        <v>2898.55</v>
      </c>
      <c r="Q171" s="9">
        <v>2227.81</v>
      </c>
      <c r="R171" s="14">
        <v>96.9</v>
      </c>
      <c r="S171" s="23">
        <v>171</v>
      </c>
      <c r="T171">
        <f t="shared" si="2"/>
        <v>0.3180122388556953</v>
      </c>
      <c r="U171" s="240">
        <v>0</v>
      </c>
    </row>
    <row r="172" spans="1:21" x14ac:dyDescent="0.25">
      <c r="A172" s="13" t="s">
        <v>200</v>
      </c>
      <c r="B172" s="9">
        <v>446</v>
      </c>
      <c r="C172" s="9">
        <v>378</v>
      </c>
      <c r="D172" s="9">
        <v>42</v>
      </c>
      <c r="E172" s="9">
        <v>67</v>
      </c>
      <c r="F172" s="9">
        <v>312</v>
      </c>
      <c r="G172" s="9">
        <v>168</v>
      </c>
      <c r="H172" s="9">
        <v>20</v>
      </c>
      <c r="I172" s="9">
        <v>640.99</v>
      </c>
      <c r="J172" s="9">
        <v>503.2</v>
      </c>
      <c r="K172" s="9">
        <v>195206.29</v>
      </c>
      <c r="L172" s="9">
        <v>8753.7000000000007</v>
      </c>
      <c r="M172" s="9">
        <v>5336.35</v>
      </c>
      <c r="N172" s="9">
        <v>174.51</v>
      </c>
      <c r="O172" s="9">
        <v>60526.720000000001</v>
      </c>
      <c r="P172" s="9">
        <v>3202.47</v>
      </c>
      <c r="Q172" s="9">
        <v>2466.48</v>
      </c>
      <c r="R172" s="14">
        <v>97.17</v>
      </c>
      <c r="S172" s="23">
        <v>172</v>
      </c>
      <c r="T172">
        <f t="shared" si="2"/>
        <v>0.31006541848625879</v>
      </c>
      <c r="U172" s="240">
        <v>0</v>
      </c>
    </row>
    <row r="173" spans="1:21" x14ac:dyDescent="0.25">
      <c r="A173" s="13" t="s">
        <v>201</v>
      </c>
      <c r="B173" s="9">
        <v>458</v>
      </c>
      <c r="C173" s="9">
        <v>392</v>
      </c>
      <c r="D173" s="9">
        <v>46</v>
      </c>
      <c r="E173" s="9">
        <v>73</v>
      </c>
      <c r="F173" s="9">
        <v>312</v>
      </c>
      <c r="G173" s="9">
        <v>173</v>
      </c>
      <c r="H173" s="9">
        <v>20</v>
      </c>
      <c r="I173" s="9">
        <v>719.27</v>
      </c>
      <c r="J173" s="9">
        <v>564.6</v>
      </c>
      <c r="K173" s="9">
        <v>227053.17</v>
      </c>
      <c r="L173" s="9">
        <v>9915</v>
      </c>
      <c r="M173" s="9">
        <v>6094.32</v>
      </c>
      <c r="N173" s="9">
        <v>177.67</v>
      </c>
      <c r="O173" s="9">
        <v>73566.95</v>
      </c>
      <c r="P173" s="9">
        <v>3753.42</v>
      </c>
      <c r="Q173" s="9">
        <v>2891.61</v>
      </c>
      <c r="R173" s="14">
        <v>101.13</v>
      </c>
      <c r="S173" s="23">
        <v>173</v>
      </c>
      <c r="T173">
        <f t="shared" si="2"/>
        <v>0.32400758817857506</v>
      </c>
      <c r="U173" s="240">
        <v>0</v>
      </c>
    </row>
    <row r="174" spans="1:21" x14ac:dyDescent="0.25">
      <c r="A174" s="13" t="s">
        <v>202</v>
      </c>
      <c r="B174" s="9">
        <v>472</v>
      </c>
      <c r="C174" s="9">
        <v>393</v>
      </c>
      <c r="D174" s="9">
        <v>50</v>
      </c>
      <c r="E174" s="9">
        <v>80</v>
      </c>
      <c r="F174" s="9">
        <v>312</v>
      </c>
      <c r="G174" s="9">
        <v>171.5</v>
      </c>
      <c r="H174" s="9">
        <v>20</v>
      </c>
      <c r="I174" s="9">
        <v>788.23</v>
      </c>
      <c r="J174" s="9">
        <v>618.79999999999995</v>
      </c>
      <c r="K174" s="9">
        <v>258357.05</v>
      </c>
      <c r="L174" s="9">
        <v>10947.3</v>
      </c>
      <c r="M174" s="9">
        <v>6796.66</v>
      </c>
      <c r="N174" s="9">
        <v>181.04</v>
      </c>
      <c r="O174" s="9">
        <v>81286.570000000007</v>
      </c>
      <c r="P174" s="9">
        <v>4136.72</v>
      </c>
      <c r="Q174" s="9">
        <v>3191.54</v>
      </c>
      <c r="R174" s="14">
        <v>101.55</v>
      </c>
      <c r="S174" s="23">
        <v>174</v>
      </c>
      <c r="T174">
        <f t="shared" si="2"/>
        <v>0.31462880536838461</v>
      </c>
      <c r="U174" s="240">
        <v>0</v>
      </c>
    </row>
    <row r="175" spans="1:21" x14ac:dyDescent="0.25">
      <c r="A175" s="13" t="s">
        <v>203</v>
      </c>
      <c r="B175" s="9">
        <v>488</v>
      </c>
      <c r="C175" s="9">
        <v>394</v>
      </c>
      <c r="D175" s="9">
        <v>55</v>
      </c>
      <c r="E175" s="9">
        <v>88</v>
      </c>
      <c r="F175" s="9">
        <v>312</v>
      </c>
      <c r="G175" s="9">
        <v>169.5</v>
      </c>
      <c r="H175" s="9">
        <v>20</v>
      </c>
      <c r="I175" s="9">
        <v>868.47</v>
      </c>
      <c r="J175" s="9">
        <v>681.8</v>
      </c>
      <c r="K175" s="9">
        <v>296560.11</v>
      </c>
      <c r="L175" s="9">
        <v>12154.1</v>
      </c>
      <c r="M175" s="9">
        <v>7629.66</v>
      </c>
      <c r="N175" s="9">
        <v>184.79</v>
      </c>
      <c r="O175" s="9">
        <v>90173.86</v>
      </c>
      <c r="P175" s="9">
        <v>4577.3500000000004</v>
      </c>
      <c r="Q175" s="9">
        <v>3538.66</v>
      </c>
      <c r="R175" s="14">
        <v>101.9</v>
      </c>
      <c r="S175" s="23">
        <v>175</v>
      </c>
      <c r="T175">
        <f t="shared" si="2"/>
        <v>0.3040660458346876</v>
      </c>
      <c r="U175" s="240">
        <v>0</v>
      </c>
    </row>
    <row r="176" spans="1:21" x14ac:dyDescent="0.25">
      <c r="A176" s="13" t="s">
        <v>204</v>
      </c>
      <c r="B176" s="9">
        <v>506</v>
      </c>
      <c r="C176" s="9">
        <v>395</v>
      </c>
      <c r="D176" s="9">
        <v>60</v>
      </c>
      <c r="E176" s="9">
        <v>97</v>
      </c>
      <c r="F176" s="9">
        <v>312</v>
      </c>
      <c r="G176" s="9">
        <v>167.5</v>
      </c>
      <c r="H176" s="9">
        <v>20</v>
      </c>
      <c r="I176" s="9">
        <v>956.93</v>
      </c>
      <c r="J176" s="9">
        <v>751.2</v>
      </c>
      <c r="K176" s="9">
        <v>342451.59</v>
      </c>
      <c r="L176" s="9">
        <v>13535.6</v>
      </c>
      <c r="M176" s="9">
        <v>8591.51</v>
      </c>
      <c r="N176" s="9">
        <v>189.17</v>
      </c>
      <c r="O176" s="9">
        <v>100237.84</v>
      </c>
      <c r="P176" s="9">
        <v>5075.33</v>
      </c>
      <c r="Q176" s="9">
        <v>3929.92</v>
      </c>
      <c r="R176" s="14">
        <v>102.35</v>
      </c>
      <c r="S176" s="23">
        <v>176</v>
      </c>
      <c r="T176">
        <f t="shared" si="2"/>
        <v>0.29270659832532825</v>
      </c>
      <c r="U176" s="240">
        <v>0</v>
      </c>
    </row>
    <row r="177" spans="1:21" x14ac:dyDescent="0.25">
      <c r="A177" s="13" t="s">
        <v>187</v>
      </c>
      <c r="B177" s="9">
        <v>350</v>
      </c>
      <c r="C177" s="9">
        <v>350</v>
      </c>
      <c r="D177" s="9">
        <v>12</v>
      </c>
      <c r="E177" s="9">
        <v>19</v>
      </c>
      <c r="F177" s="9">
        <v>312</v>
      </c>
      <c r="G177" s="9">
        <v>169</v>
      </c>
      <c r="H177" s="9">
        <v>20</v>
      </c>
      <c r="I177" s="9">
        <v>173.87</v>
      </c>
      <c r="J177" s="9">
        <v>136.5</v>
      </c>
      <c r="K177" s="9">
        <v>40295.089999999997</v>
      </c>
      <c r="L177" s="9">
        <v>2302.6</v>
      </c>
      <c r="M177" s="9">
        <v>1272.6099999999999</v>
      </c>
      <c r="N177" s="9">
        <v>152.22999999999999</v>
      </c>
      <c r="O177" s="9">
        <v>13585.82</v>
      </c>
      <c r="P177" s="9">
        <v>776.33</v>
      </c>
      <c r="Q177" s="9">
        <v>589.29</v>
      </c>
      <c r="R177" s="14">
        <v>88.39</v>
      </c>
      <c r="S177" s="23">
        <v>177</v>
      </c>
      <c r="T177">
        <f t="shared" si="2"/>
        <v>0.33715819967147365</v>
      </c>
      <c r="U177" s="238">
        <v>1</v>
      </c>
    </row>
    <row r="178" spans="1:21" x14ac:dyDescent="0.25">
      <c r="A178" s="13" t="s">
        <v>205</v>
      </c>
      <c r="B178" s="9">
        <v>520</v>
      </c>
      <c r="C178" s="9">
        <v>409</v>
      </c>
      <c r="D178" s="9">
        <v>65</v>
      </c>
      <c r="E178" s="9">
        <v>104</v>
      </c>
      <c r="F178" s="9">
        <v>312</v>
      </c>
      <c r="G178" s="9">
        <v>172</v>
      </c>
      <c r="H178" s="9">
        <v>20</v>
      </c>
      <c r="I178" s="9">
        <v>1056.95</v>
      </c>
      <c r="J178" s="9">
        <v>829.7</v>
      </c>
      <c r="K178" s="9">
        <v>392963.38</v>
      </c>
      <c r="L178" s="9">
        <v>15114</v>
      </c>
      <c r="M178" s="9">
        <v>9664.42</v>
      </c>
      <c r="N178" s="9">
        <v>192.82</v>
      </c>
      <c r="O178" s="9">
        <v>119352.51</v>
      </c>
      <c r="P178" s="9">
        <v>5836.31</v>
      </c>
      <c r="Q178" s="9">
        <v>4520.43</v>
      </c>
      <c r="R178" s="14">
        <v>106.26</v>
      </c>
      <c r="S178" s="23">
        <v>178</v>
      </c>
      <c r="T178">
        <f t="shared" si="2"/>
        <v>0.303724255425531</v>
      </c>
      <c r="U178" s="240">
        <v>0</v>
      </c>
    </row>
    <row r="179" spans="1:21" x14ac:dyDescent="0.25">
      <c r="A179" s="13" t="s">
        <v>206</v>
      </c>
      <c r="B179" s="9">
        <v>540</v>
      </c>
      <c r="C179" s="9">
        <v>411</v>
      </c>
      <c r="D179" s="9">
        <v>71</v>
      </c>
      <c r="E179" s="9">
        <v>114</v>
      </c>
      <c r="F179" s="9">
        <v>312</v>
      </c>
      <c r="G179" s="9">
        <v>170</v>
      </c>
      <c r="H179" s="9">
        <v>20</v>
      </c>
      <c r="I179" s="9">
        <v>1162.03</v>
      </c>
      <c r="J179" s="9">
        <v>912.2</v>
      </c>
      <c r="K179" s="9">
        <v>454051.02</v>
      </c>
      <c r="L179" s="9">
        <v>16816.7</v>
      </c>
      <c r="M179" s="9">
        <v>10869.85</v>
      </c>
      <c r="N179" s="9">
        <v>197.67</v>
      </c>
      <c r="O179" s="9">
        <v>132896.31</v>
      </c>
      <c r="P179" s="9">
        <v>6466.97</v>
      </c>
      <c r="Q179" s="9">
        <v>5017.71</v>
      </c>
      <c r="R179" s="14">
        <v>106.94</v>
      </c>
      <c r="S179" s="23">
        <v>179</v>
      </c>
      <c r="T179">
        <f t="shared" si="2"/>
        <v>0.29269025758382833</v>
      </c>
      <c r="U179" s="240">
        <v>0</v>
      </c>
    </row>
    <row r="180" spans="1:21" x14ac:dyDescent="0.25">
      <c r="A180" s="13" t="s">
        <v>207</v>
      </c>
      <c r="B180" s="9">
        <v>562</v>
      </c>
      <c r="C180" s="9">
        <v>413</v>
      </c>
      <c r="D180" s="9">
        <v>77</v>
      </c>
      <c r="E180" s="9">
        <v>125</v>
      </c>
      <c r="F180" s="9">
        <v>312</v>
      </c>
      <c r="G180" s="9">
        <v>168</v>
      </c>
      <c r="H180" s="9">
        <v>20</v>
      </c>
      <c r="I180" s="9">
        <v>1276.17</v>
      </c>
      <c r="J180" s="9">
        <v>1001.8</v>
      </c>
      <c r="K180" s="9">
        <v>526659.93000000005</v>
      </c>
      <c r="L180" s="9">
        <v>18742.400000000001</v>
      </c>
      <c r="M180" s="9">
        <v>12243.01</v>
      </c>
      <c r="N180" s="9">
        <v>203.15</v>
      </c>
      <c r="O180" s="9">
        <v>148011.26999999999</v>
      </c>
      <c r="P180" s="9">
        <v>7167.62</v>
      </c>
      <c r="Q180" s="9">
        <v>5568.89</v>
      </c>
      <c r="R180" s="14">
        <v>107.69</v>
      </c>
      <c r="S180" s="23">
        <v>180</v>
      </c>
      <c r="T180">
        <f t="shared" si="2"/>
        <v>0.28103765175376066</v>
      </c>
      <c r="U180" s="240">
        <v>0</v>
      </c>
    </row>
    <row r="181" spans="1:21" x14ac:dyDescent="0.25">
      <c r="A181" s="13" t="s">
        <v>208</v>
      </c>
      <c r="B181" s="9">
        <v>580</v>
      </c>
      <c r="C181" s="9">
        <v>426</v>
      </c>
      <c r="D181" s="9">
        <v>84</v>
      </c>
      <c r="E181" s="9">
        <v>134</v>
      </c>
      <c r="F181" s="9">
        <v>312</v>
      </c>
      <c r="G181" s="9">
        <v>171</v>
      </c>
      <c r="H181" s="9">
        <v>20</v>
      </c>
      <c r="I181" s="9">
        <v>1407.19</v>
      </c>
      <c r="J181" s="9">
        <v>1104.7</v>
      </c>
      <c r="K181" s="9">
        <v>606878.23</v>
      </c>
      <c r="L181" s="9">
        <v>20926.8</v>
      </c>
      <c r="M181" s="9">
        <v>13777.86</v>
      </c>
      <c r="N181" s="9">
        <v>207.67</v>
      </c>
      <c r="O181" s="9">
        <v>174271.92</v>
      </c>
      <c r="P181" s="9">
        <v>8181.78</v>
      </c>
      <c r="Q181" s="9">
        <v>6362.61</v>
      </c>
      <c r="R181" s="14">
        <v>111.29</v>
      </c>
      <c r="S181" s="23">
        <v>181</v>
      </c>
      <c r="T181">
        <f t="shared" si="2"/>
        <v>0.28716126462470076</v>
      </c>
      <c r="U181" s="240">
        <v>0</v>
      </c>
    </row>
    <row r="182" spans="1:21" x14ac:dyDescent="0.25">
      <c r="A182" s="13" t="s">
        <v>209</v>
      </c>
      <c r="B182" s="9">
        <v>604</v>
      </c>
      <c r="C182" s="9">
        <v>430</v>
      </c>
      <c r="D182" s="9">
        <v>92</v>
      </c>
      <c r="E182" s="9">
        <v>146</v>
      </c>
      <c r="F182" s="9">
        <v>312</v>
      </c>
      <c r="G182" s="9">
        <v>169</v>
      </c>
      <c r="H182" s="9">
        <v>20</v>
      </c>
      <c r="I182" s="9">
        <v>1546.07</v>
      </c>
      <c r="J182" s="9">
        <v>1213.7</v>
      </c>
      <c r="K182" s="9">
        <v>704826.44</v>
      </c>
      <c r="L182" s="9">
        <v>23338.6</v>
      </c>
      <c r="M182" s="9">
        <v>15522.09</v>
      </c>
      <c r="N182" s="9">
        <v>213.51</v>
      </c>
      <c r="O182" s="9">
        <v>195579.56</v>
      </c>
      <c r="P182" s="9">
        <v>9096.7199999999993</v>
      </c>
      <c r="Q182" s="9">
        <v>7087.61</v>
      </c>
      <c r="R182" s="14">
        <v>112.47</v>
      </c>
      <c r="S182" s="23">
        <v>182</v>
      </c>
      <c r="T182">
        <f t="shared" si="2"/>
        <v>0.27748612835806785</v>
      </c>
      <c r="U182" s="240">
        <v>0</v>
      </c>
    </row>
    <row r="183" spans="1:21" x14ac:dyDescent="0.25">
      <c r="A183" s="13" t="s">
        <v>188</v>
      </c>
      <c r="B183" s="9">
        <v>355</v>
      </c>
      <c r="C183" s="9">
        <v>351</v>
      </c>
      <c r="D183" s="9">
        <v>13.5</v>
      </c>
      <c r="E183" s="9">
        <v>21.5</v>
      </c>
      <c r="F183" s="9">
        <v>312</v>
      </c>
      <c r="G183" s="9">
        <v>168.75</v>
      </c>
      <c r="H183" s="9">
        <v>20</v>
      </c>
      <c r="I183" s="9">
        <v>196.48</v>
      </c>
      <c r="J183" s="9">
        <v>154.19999999999999</v>
      </c>
      <c r="K183" s="9">
        <v>46230.77</v>
      </c>
      <c r="L183" s="9">
        <v>2604.6</v>
      </c>
      <c r="M183" s="9">
        <v>1448.66</v>
      </c>
      <c r="N183" s="9">
        <v>153.38999999999999</v>
      </c>
      <c r="O183" s="9">
        <v>15506.81</v>
      </c>
      <c r="P183" s="9">
        <v>883.58</v>
      </c>
      <c r="Q183" s="9">
        <v>671.24</v>
      </c>
      <c r="R183" s="14">
        <v>88.84</v>
      </c>
      <c r="S183" s="23">
        <v>183</v>
      </c>
      <c r="T183">
        <f t="shared" si="2"/>
        <v>0.33542184134073477</v>
      </c>
      <c r="U183" s="238">
        <v>1</v>
      </c>
    </row>
    <row r="184" spans="1:21" x14ac:dyDescent="0.25">
      <c r="A184" s="13" t="s">
        <v>189</v>
      </c>
      <c r="B184" s="9">
        <v>360</v>
      </c>
      <c r="C184" s="9">
        <v>352</v>
      </c>
      <c r="D184" s="9">
        <v>15</v>
      </c>
      <c r="E184" s="9">
        <v>24</v>
      </c>
      <c r="F184" s="9">
        <v>312</v>
      </c>
      <c r="G184" s="9">
        <v>168.5</v>
      </c>
      <c r="H184" s="9">
        <v>20</v>
      </c>
      <c r="I184" s="9">
        <v>219.19</v>
      </c>
      <c r="J184" s="9">
        <v>172.1</v>
      </c>
      <c r="K184" s="9">
        <v>52353.7</v>
      </c>
      <c r="L184" s="9">
        <v>2908.5</v>
      </c>
      <c r="M184" s="9">
        <v>1627.8</v>
      </c>
      <c r="N184" s="9">
        <v>154.55000000000001</v>
      </c>
      <c r="O184" s="9">
        <v>17459.86</v>
      </c>
      <c r="P184" s="9">
        <v>992.04</v>
      </c>
      <c r="Q184" s="9">
        <v>754.25</v>
      </c>
      <c r="R184" s="14">
        <v>89.25</v>
      </c>
      <c r="S184" s="23">
        <v>184</v>
      </c>
      <c r="T184">
        <f t="shared" si="2"/>
        <v>0.33349810997121504</v>
      </c>
      <c r="U184" s="238">
        <v>1</v>
      </c>
    </row>
    <row r="185" spans="1:21" x14ac:dyDescent="0.25">
      <c r="A185" s="13" t="s">
        <v>190</v>
      </c>
      <c r="B185" s="9">
        <v>365</v>
      </c>
      <c r="C185" s="9">
        <v>353</v>
      </c>
      <c r="D185" s="9">
        <v>16.5</v>
      </c>
      <c r="E185" s="9">
        <v>26.5</v>
      </c>
      <c r="F185" s="9">
        <v>312</v>
      </c>
      <c r="G185" s="9">
        <v>168.25</v>
      </c>
      <c r="H185" s="9">
        <v>20</v>
      </c>
      <c r="I185" s="9">
        <v>242</v>
      </c>
      <c r="J185" s="9">
        <v>190</v>
      </c>
      <c r="K185" s="9">
        <v>58667.44</v>
      </c>
      <c r="L185" s="9">
        <v>3214.7</v>
      </c>
      <c r="M185" s="9">
        <v>1810.04</v>
      </c>
      <c r="N185" s="9">
        <v>155.69999999999999</v>
      </c>
      <c r="O185" s="9">
        <v>19445.3</v>
      </c>
      <c r="P185" s="9">
        <v>1101.72</v>
      </c>
      <c r="Q185" s="9">
        <v>838.34</v>
      </c>
      <c r="R185" s="14">
        <v>89.64</v>
      </c>
      <c r="S185" s="23">
        <v>185</v>
      </c>
      <c r="T185">
        <f t="shared" si="2"/>
        <v>0.331449608164256</v>
      </c>
      <c r="U185" s="238">
        <v>1</v>
      </c>
    </row>
    <row r="186" spans="1:21" x14ac:dyDescent="0.25">
      <c r="A186" s="13" t="s">
        <v>191</v>
      </c>
      <c r="B186" s="9">
        <v>369</v>
      </c>
      <c r="C186" s="9">
        <v>360</v>
      </c>
      <c r="D186" s="9">
        <v>18</v>
      </c>
      <c r="E186" s="9">
        <v>28.5</v>
      </c>
      <c r="F186" s="9">
        <v>312</v>
      </c>
      <c r="G186" s="9">
        <v>171</v>
      </c>
      <c r="H186" s="9">
        <v>20</v>
      </c>
      <c r="I186" s="9">
        <v>264.79000000000002</v>
      </c>
      <c r="J186" s="9">
        <v>207.9</v>
      </c>
      <c r="K186" s="9">
        <v>64960.86</v>
      </c>
      <c r="L186" s="9">
        <v>3520.9</v>
      </c>
      <c r="M186" s="9">
        <v>1991.8</v>
      </c>
      <c r="N186" s="9">
        <v>156.63</v>
      </c>
      <c r="O186" s="9">
        <v>22183.47</v>
      </c>
      <c r="P186" s="9">
        <v>1232.42</v>
      </c>
      <c r="Q186" s="9">
        <v>938.35</v>
      </c>
      <c r="R186" s="14">
        <v>91.53</v>
      </c>
      <c r="S186" s="23">
        <v>186</v>
      </c>
      <c r="T186">
        <f t="shared" si="2"/>
        <v>0.34148978323254958</v>
      </c>
      <c r="U186" s="239">
        <v>0</v>
      </c>
    </row>
    <row r="187" spans="1:21" x14ac:dyDescent="0.25">
      <c r="A187" s="13" t="s">
        <v>192</v>
      </c>
      <c r="B187" s="9">
        <v>376</v>
      </c>
      <c r="C187" s="9">
        <v>361</v>
      </c>
      <c r="D187" s="9">
        <v>20</v>
      </c>
      <c r="E187" s="9">
        <v>32</v>
      </c>
      <c r="F187" s="9">
        <v>312</v>
      </c>
      <c r="G187" s="9">
        <v>170.5</v>
      </c>
      <c r="H187" s="9">
        <v>20</v>
      </c>
      <c r="I187" s="9">
        <v>296.87</v>
      </c>
      <c r="J187" s="9">
        <v>233.1</v>
      </c>
      <c r="K187" s="9">
        <v>74398.83</v>
      </c>
      <c r="L187" s="9">
        <v>3957.4</v>
      </c>
      <c r="M187" s="9">
        <v>2256.3200000000002</v>
      </c>
      <c r="N187" s="9">
        <v>158.31</v>
      </c>
      <c r="O187" s="9">
        <v>25119.61</v>
      </c>
      <c r="P187" s="9">
        <v>1391.67</v>
      </c>
      <c r="Q187" s="9">
        <v>1060.6500000000001</v>
      </c>
      <c r="R187" s="14">
        <v>91.99</v>
      </c>
      <c r="S187" s="23">
        <v>187</v>
      </c>
      <c r="T187">
        <f t="shared" si="2"/>
        <v>0.33763447624109144</v>
      </c>
      <c r="U187" s="239">
        <v>0</v>
      </c>
    </row>
    <row r="188" spans="1:21" x14ac:dyDescent="0.25">
      <c r="A188" s="13" t="s">
        <v>193</v>
      </c>
      <c r="B188" s="9">
        <v>382</v>
      </c>
      <c r="C188" s="9">
        <v>362</v>
      </c>
      <c r="D188" s="9">
        <v>22</v>
      </c>
      <c r="E188" s="9">
        <v>35</v>
      </c>
      <c r="F188" s="9">
        <v>312</v>
      </c>
      <c r="G188" s="9">
        <v>170</v>
      </c>
      <c r="H188" s="9">
        <v>20</v>
      </c>
      <c r="I188" s="9">
        <v>325.47000000000003</v>
      </c>
      <c r="J188" s="9">
        <v>255.5</v>
      </c>
      <c r="K188" s="9">
        <v>82894.78</v>
      </c>
      <c r="L188" s="9">
        <v>4340</v>
      </c>
      <c r="M188" s="9">
        <v>2491.96</v>
      </c>
      <c r="N188" s="9">
        <v>159.59</v>
      </c>
      <c r="O188" s="9">
        <v>27708.51</v>
      </c>
      <c r="P188" s="9">
        <v>1530.86</v>
      </c>
      <c r="Q188" s="9">
        <v>1168.17</v>
      </c>
      <c r="R188" s="14">
        <v>92.27</v>
      </c>
      <c r="S188" s="23">
        <v>188</v>
      </c>
      <c r="T188">
        <f t="shared" si="2"/>
        <v>0.33426121644812856</v>
      </c>
      <c r="U188" s="239">
        <v>0</v>
      </c>
    </row>
    <row r="189" spans="1:21" x14ac:dyDescent="0.25">
      <c r="A189" s="13" t="s">
        <v>194</v>
      </c>
      <c r="B189" s="9">
        <v>389</v>
      </c>
      <c r="C189" s="9">
        <v>363</v>
      </c>
      <c r="D189" s="9">
        <v>24</v>
      </c>
      <c r="E189" s="9">
        <v>38.5</v>
      </c>
      <c r="F189" s="9">
        <v>312</v>
      </c>
      <c r="G189" s="9">
        <v>169.5</v>
      </c>
      <c r="H189" s="9">
        <v>20</v>
      </c>
      <c r="I189" s="9">
        <v>357.82</v>
      </c>
      <c r="J189" s="9">
        <v>280.89999999999998</v>
      </c>
      <c r="K189" s="9">
        <v>93053.119999999995</v>
      </c>
      <c r="L189" s="9">
        <v>4784.2</v>
      </c>
      <c r="M189" s="9">
        <v>2767.25</v>
      </c>
      <c r="N189" s="9">
        <v>161.26</v>
      </c>
      <c r="O189" s="9">
        <v>30738.03</v>
      </c>
      <c r="P189" s="9">
        <v>1693.56</v>
      </c>
      <c r="Q189" s="9">
        <v>1293.57</v>
      </c>
      <c r="R189" s="14">
        <v>92.68</v>
      </c>
      <c r="S189" s="23">
        <v>189</v>
      </c>
      <c r="T189">
        <f t="shared" si="2"/>
        <v>0.33032777407141212</v>
      </c>
      <c r="U189" s="239">
        <v>0</v>
      </c>
    </row>
    <row r="190" spans="1:21" x14ac:dyDescent="0.25">
      <c r="A190" s="13" t="s">
        <v>210</v>
      </c>
      <c r="B190" s="9">
        <v>394</v>
      </c>
      <c r="C190" s="9">
        <v>398</v>
      </c>
      <c r="D190" s="9">
        <v>11</v>
      </c>
      <c r="E190" s="9">
        <v>18</v>
      </c>
      <c r="F190" s="9">
        <v>358</v>
      </c>
      <c r="G190" s="9">
        <v>193.5</v>
      </c>
      <c r="H190" s="9">
        <v>22</v>
      </c>
      <c r="I190" s="9">
        <v>186.81</v>
      </c>
      <c r="J190" s="9">
        <v>146.69999999999999</v>
      </c>
      <c r="K190" s="9">
        <v>56145.31</v>
      </c>
      <c r="L190" s="9">
        <v>2850</v>
      </c>
      <c r="M190" s="9">
        <v>1559.22</v>
      </c>
      <c r="N190" s="9">
        <v>173.36</v>
      </c>
      <c r="O190" s="9">
        <v>18922.62</v>
      </c>
      <c r="P190" s="9">
        <v>950.89</v>
      </c>
      <c r="Q190" s="9">
        <v>720.4</v>
      </c>
      <c r="R190" s="14">
        <v>100.64</v>
      </c>
      <c r="S190" s="23">
        <v>190</v>
      </c>
      <c r="T190">
        <f t="shared" si="2"/>
        <v>0.33702939746881794</v>
      </c>
      <c r="U190" s="238">
        <v>1</v>
      </c>
    </row>
    <row r="191" spans="1:21" x14ac:dyDescent="0.25">
      <c r="A191" s="13" t="s">
        <v>220</v>
      </c>
      <c r="B191" s="9">
        <v>484</v>
      </c>
      <c r="C191" s="9">
        <v>374</v>
      </c>
      <c r="D191" s="9">
        <v>39</v>
      </c>
      <c r="E191" s="9">
        <v>63</v>
      </c>
      <c r="F191" s="9">
        <v>358</v>
      </c>
      <c r="G191" s="9">
        <v>167.5</v>
      </c>
      <c r="H191" s="9">
        <v>22</v>
      </c>
      <c r="I191" s="9">
        <v>615.01</v>
      </c>
      <c r="J191" s="9">
        <v>482.8</v>
      </c>
      <c r="K191" s="9">
        <v>226537.95</v>
      </c>
      <c r="L191" s="9">
        <v>9361.1</v>
      </c>
      <c r="M191" s="9">
        <v>5620.76</v>
      </c>
      <c r="N191" s="9">
        <v>191.92</v>
      </c>
      <c r="O191" s="9">
        <v>55131.74</v>
      </c>
      <c r="P191" s="9">
        <v>2948.22</v>
      </c>
      <c r="Q191" s="9">
        <v>2276.1799999999998</v>
      </c>
      <c r="R191" s="14">
        <v>94.68</v>
      </c>
      <c r="S191" s="23">
        <v>191</v>
      </c>
      <c r="T191">
        <f t="shared" si="2"/>
        <v>0.24336646464753475</v>
      </c>
      <c r="U191" s="240">
        <v>0</v>
      </c>
    </row>
    <row r="192" spans="1:21" x14ac:dyDescent="0.25">
      <c r="A192" s="13" t="s">
        <v>221</v>
      </c>
      <c r="B192" s="9">
        <v>494</v>
      </c>
      <c r="C192" s="9">
        <v>392</v>
      </c>
      <c r="D192" s="9">
        <v>43</v>
      </c>
      <c r="E192" s="9">
        <v>68</v>
      </c>
      <c r="F192" s="9">
        <v>358</v>
      </c>
      <c r="G192" s="9">
        <v>174.5</v>
      </c>
      <c r="H192" s="9">
        <v>22</v>
      </c>
      <c r="I192" s="9">
        <v>691.21</v>
      </c>
      <c r="J192" s="9">
        <v>542.6</v>
      </c>
      <c r="K192" s="9">
        <v>261626.63</v>
      </c>
      <c r="L192" s="9">
        <v>10592.2</v>
      </c>
      <c r="M192" s="9">
        <v>6402.77</v>
      </c>
      <c r="N192" s="9">
        <v>194.55</v>
      </c>
      <c r="O192" s="9">
        <v>68534.679999999993</v>
      </c>
      <c r="P192" s="9">
        <v>3496.67</v>
      </c>
      <c r="Q192" s="9">
        <v>2700.52</v>
      </c>
      <c r="R192" s="14">
        <v>99.57</v>
      </c>
      <c r="S192" s="23">
        <v>192</v>
      </c>
      <c r="T192">
        <f t="shared" si="2"/>
        <v>0.26195605546728934</v>
      </c>
      <c r="U192" s="240">
        <v>0</v>
      </c>
    </row>
    <row r="193" spans="1:21" x14ac:dyDescent="0.25">
      <c r="A193" s="13" t="s">
        <v>222</v>
      </c>
      <c r="B193" s="9">
        <v>510</v>
      </c>
      <c r="C193" s="9">
        <v>393</v>
      </c>
      <c r="D193" s="9">
        <v>48</v>
      </c>
      <c r="E193" s="9">
        <v>76</v>
      </c>
      <c r="F193" s="9">
        <v>358</v>
      </c>
      <c r="G193" s="9">
        <v>172.5</v>
      </c>
      <c r="H193" s="9">
        <v>22</v>
      </c>
      <c r="I193" s="9">
        <v>773.35</v>
      </c>
      <c r="J193" s="9">
        <v>607.1</v>
      </c>
      <c r="K193" s="9">
        <v>303779.05</v>
      </c>
      <c r="L193" s="9">
        <v>11912.9</v>
      </c>
      <c r="M193" s="9">
        <v>7286.5</v>
      </c>
      <c r="N193" s="9">
        <v>198.19</v>
      </c>
      <c r="O193" s="9">
        <v>77250.09</v>
      </c>
      <c r="P193" s="9">
        <v>3931.3</v>
      </c>
      <c r="Q193" s="9">
        <v>3043.64</v>
      </c>
      <c r="R193" s="14">
        <v>99.94</v>
      </c>
      <c r="S193" s="23">
        <v>193</v>
      </c>
      <c r="T193">
        <f t="shared" si="2"/>
        <v>0.25429696353319953</v>
      </c>
      <c r="U193" s="240">
        <v>0</v>
      </c>
    </row>
    <row r="194" spans="1:21" x14ac:dyDescent="0.25">
      <c r="A194" s="13" t="s">
        <v>223</v>
      </c>
      <c r="B194" s="9">
        <v>528</v>
      </c>
      <c r="C194" s="9">
        <v>394</v>
      </c>
      <c r="D194" s="9">
        <v>53</v>
      </c>
      <c r="E194" s="9">
        <v>85</v>
      </c>
      <c r="F194" s="9">
        <v>358</v>
      </c>
      <c r="G194" s="9">
        <v>170.5</v>
      </c>
      <c r="H194" s="9">
        <v>22</v>
      </c>
      <c r="I194" s="9">
        <v>863.69</v>
      </c>
      <c r="J194" s="9">
        <v>678</v>
      </c>
      <c r="K194" s="9">
        <v>354176.39</v>
      </c>
      <c r="L194" s="9">
        <v>13415.8</v>
      </c>
      <c r="M194" s="9">
        <v>8303.2900000000009</v>
      </c>
      <c r="N194" s="9">
        <v>202.5</v>
      </c>
      <c r="O194" s="9">
        <v>87133.42</v>
      </c>
      <c r="P194" s="9">
        <v>4423.0200000000004</v>
      </c>
      <c r="Q194" s="9">
        <v>3430.99</v>
      </c>
      <c r="R194" s="14">
        <v>100.44</v>
      </c>
      <c r="S194" s="23">
        <v>194</v>
      </c>
      <c r="T194">
        <f t="shared" si="2"/>
        <v>0.24601701993743849</v>
      </c>
      <c r="U194" s="240">
        <v>0</v>
      </c>
    </row>
    <row r="195" spans="1:21" x14ac:dyDescent="0.25">
      <c r="A195" s="13" t="s">
        <v>224</v>
      </c>
      <c r="B195" s="9">
        <v>548</v>
      </c>
      <c r="C195" s="9">
        <v>395</v>
      </c>
      <c r="D195" s="9">
        <v>59</v>
      </c>
      <c r="E195" s="9">
        <v>95</v>
      </c>
      <c r="F195" s="9">
        <v>358</v>
      </c>
      <c r="G195" s="9">
        <v>168</v>
      </c>
      <c r="H195" s="9">
        <v>22</v>
      </c>
      <c r="I195" s="9">
        <v>965.87</v>
      </c>
      <c r="J195" s="9">
        <v>758.2</v>
      </c>
      <c r="K195" s="9">
        <v>414486.6</v>
      </c>
      <c r="L195" s="9">
        <v>15127.3</v>
      </c>
      <c r="M195" s="9">
        <v>9480.7900000000009</v>
      </c>
      <c r="N195" s="9">
        <v>207.15</v>
      </c>
      <c r="O195" s="9">
        <v>98243.26</v>
      </c>
      <c r="P195" s="9">
        <v>4974.34</v>
      </c>
      <c r="Q195" s="9">
        <v>3868.52</v>
      </c>
      <c r="R195" s="14">
        <v>100.85</v>
      </c>
      <c r="S195" s="23">
        <v>195</v>
      </c>
      <c r="T195">
        <f t="shared" si="2"/>
        <v>0.23702397134189621</v>
      </c>
      <c r="U195" s="240">
        <v>0</v>
      </c>
    </row>
    <row r="196" spans="1:21" x14ac:dyDescent="0.25">
      <c r="A196" s="13" t="s">
        <v>225</v>
      </c>
      <c r="B196" s="9">
        <v>564</v>
      </c>
      <c r="C196" s="9">
        <v>410</v>
      </c>
      <c r="D196" s="9">
        <v>65</v>
      </c>
      <c r="E196" s="9">
        <v>103</v>
      </c>
      <c r="F196" s="9">
        <v>358</v>
      </c>
      <c r="G196" s="9">
        <v>172.5</v>
      </c>
      <c r="H196" s="9">
        <v>22</v>
      </c>
      <c r="I196" s="9">
        <v>1081.45</v>
      </c>
      <c r="J196" s="9">
        <v>848.9</v>
      </c>
      <c r="K196" s="9">
        <v>482318.02</v>
      </c>
      <c r="L196" s="9">
        <v>17103.5</v>
      </c>
      <c r="M196" s="9">
        <v>10811.51</v>
      </c>
      <c r="N196" s="9">
        <v>211.18</v>
      </c>
      <c r="O196" s="9">
        <v>119192.55</v>
      </c>
      <c r="P196" s="9">
        <v>5814.27</v>
      </c>
      <c r="Q196" s="9">
        <v>4525.42</v>
      </c>
      <c r="R196" s="14">
        <v>104.98</v>
      </c>
      <c r="S196" s="23">
        <v>196</v>
      </c>
      <c r="T196">
        <f t="shared" si="2"/>
        <v>0.24712439730118316</v>
      </c>
      <c r="U196" s="240">
        <v>0</v>
      </c>
    </row>
    <row r="197" spans="1:21" x14ac:dyDescent="0.25">
      <c r="A197" s="13" t="s">
        <v>226</v>
      </c>
      <c r="B197" s="9">
        <v>588</v>
      </c>
      <c r="C197" s="9">
        <v>412</v>
      </c>
      <c r="D197" s="9">
        <v>72</v>
      </c>
      <c r="E197" s="9">
        <v>115</v>
      </c>
      <c r="F197" s="9">
        <v>358</v>
      </c>
      <c r="G197" s="9">
        <v>170</v>
      </c>
      <c r="H197" s="9">
        <v>22</v>
      </c>
      <c r="I197" s="9">
        <v>1209.51</v>
      </c>
      <c r="J197" s="9">
        <v>949.5</v>
      </c>
      <c r="K197" s="9">
        <v>569246.79</v>
      </c>
      <c r="L197" s="9">
        <v>19362.099999999999</v>
      </c>
      <c r="M197" s="9">
        <v>12395.01</v>
      </c>
      <c r="N197" s="9">
        <v>216.94</v>
      </c>
      <c r="O197" s="9">
        <v>135224.95999999999</v>
      </c>
      <c r="P197" s="9">
        <v>6564.32</v>
      </c>
      <c r="Q197" s="9">
        <v>5120.62</v>
      </c>
      <c r="R197" s="14">
        <v>105.74</v>
      </c>
      <c r="S197" s="23">
        <v>197</v>
      </c>
      <c r="T197">
        <f t="shared" ref="T197:T260" si="3">O197/K197</f>
        <v>0.23755067639467933</v>
      </c>
      <c r="U197" s="240">
        <v>0</v>
      </c>
    </row>
    <row r="198" spans="1:21" x14ac:dyDescent="0.25">
      <c r="A198" s="13" t="s">
        <v>227</v>
      </c>
      <c r="B198" s="9">
        <v>616</v>
      </c>
      <c r="C198" s="9">
        <v>414</v>
      </c>
      <c r="D198" s="9">
        <v>80</v>
      </c>
      <c r="E198" s="9">
        <v>129</v>
      </c>
      <c r="F198" s="9">
        <v>358</v>
      </c>
      <c r="G198" s="9">
        <v>167</v>
      </c>
      <c r="H198" s="9">
        <v>22</v>
      </c>
      <c r="I198" s="9">
        <v>1358.67</v>
      </c>
      <c r="J198" s="9">
        <v>1066.5999999999999</v>
      </c>
      <c r="K198" s="9">
        <v>679972.83</v>
      </c>
      <c r="L198" s="9">
        <v>22077</v>
      </c>
      <c r="M198" s="9">
        <v>14322.16</v>
      </c>
      <c r="N198" s="9">
        <v>223.71</v>
      </c>
      <c r="O198" s="9">
        <v>154171.56</v>
      </c>
      <c r="P198" s="9">
        <v>7447.9</v>
      </c>
      <c r="Q198" s="9">
        <v>5823.25</v>
      </c>
      <c r="R198" s="14">
        <v>106.52</v>
      </c>
      <c r="S198" s="23">
        <v>198</v>
      </c>
      <c r="T198">
        <f t="shared" si="3"/>
        <v>0.22673194162772653</v>
      </c>
      <c r="U198" s="240">
        <v>0</v>
      </c>
    </row>
    <row r="199" spans="1:21" x14ac:dyDescent="0.25">
      <c r="A199" s="13" t="s">
        <v>228</v>
      </c>
      <c r="B199" s="9">
        <v>638</v>
      </c>
      <c r="C199" s="9">
        <v>430</v>
      </c>
      <c r="D199" s="9">
        <v>87</v>
      </c>
      <c r="E199" s="9">
        <v>140</v>
      </c>
      <c r="F199" s="9">
        <v>358</v>
      </c>
      <c r="G199" s="9">
        <v>171.5</v>
      </c>
      <c r="H199" s="9">
        <v>22</v>
      </c>
      <c r="I199" s="9">
        <v>1519.61</v>
      </c>
      <c r="J199" s="9">
        <v>1192.9000000000001</v>
      </c>
      <c r="K199" s="9">
        <v>800682.16</v>
      </c>
      <c r="L199" s="9">
        <v>25099.8</v>
      </c>
      <c r="M199" s="9">
        <v>16419.75</v>
      </c>
      <c r="N199" s="9">
        <v>229.54</v>
      </c>
      <c r="O199" s="9">
        <v>187578.96</v>
      </c>
      <c r="P199" s="9">
        <v>8724.6</v>
      </c>
      <c r="Q199" s="9">
        <v>6820.27</v>
      </c>
      <c r="R199" s="14">
        <v>111.1</v>
      </c>
      <c r="S199" s="23">
        <v>199</v>
      </c>
      <c r="T199">
        <f t="shared" si="3"/>
        <v>0.23427393461595294</v>
      </c>
      <c r="U199" s="240">
        <v>0</v>
      </c>
    </row>
    <row r="200" spans="1:21" x14ac:dyDescent="0.25">
      <c r="A200" s="13" t="s">
        <v>229</v>
      </c>
      <c r="B200" s="9">
        <v>668</v>
      </c>
      <c r="C200" s="9">
        <v>435</v>
      </c>
      <c r="D200" s="9">
        <v>96</v>
      </c>
      <c r="E200" s="9">
        <v>155</v>
      </c>
      <c r="F200" s="9">
        <v>358</v>
      </c>
      <c r="G200" s="9">
        <v>169.5</v>
      </c>
      <c r="H200" s="9">
        <v>22</v>
      </c>
      <c r="I200" s="9">
        <v>1696.33</v>
      </c>
      <c r="J200" s="9">
        <v>1331.6</v>
      </c>
      <c r="K200" s="9">
        <v>952172.58</v>
      </c>
      <c r="L200" s="9">
        <v>28508.2</v>
      </c>
      <c r="M200" s="9">
        <v>18868.64</v>
      </c>
      <c r="N200" s="9">
        <v>236.92</v>
      </c>
      <c r="O200" s="9">
        <v>215398.09</v>
      </c>
      <c r="P200" s="9">
        <v>9903.36</v>
      </c>
      <c r="Q200" s="9">
        <v>7755.88</v>
      </c>
      <c r="R200" s="14">
        <v>112.68</v>
      </c>
      <c r="S200" s="23">
        <v>200</v>
      </c>
      <c r="T200">
        <f>O200/K200</f>
        <v>0.22621748885060311</v>
      </c>
      <c r="U200" s="240">
        <v>0</v>
      </c>
    </row>
    <row r="201" spans="1:21" x14ac:dyDescent="0.25">
      <c r="A201" s="13" t="s">
        <v>211</v>
      </c>
      <c r="B201" s="9">
        <v>400</v>
      </c>
      <c r="C201" s="9">
        <v>400</v>
      </c>
      <c r="D201" s="9">
        <v>13</v>
      </c>
      <c r="E201" s="9">
        <v>21</v>
      </c>
      <c r="F201" s="9">
        <v>358</v>
      </c>
      <c r="G201" s="9">
        <v>193.5</v>
      </c>
      <c r="H201" s="9">
        <v>22</v>
      </c>
      <c r="I201" s="9">
        <v>218.69</v>
      </c>
      <c r="J201" s="9">
        <v>171.7</v>
      </c>
      <c r="K201" s="9">
        <v>66621.41</v>
      </c>
      <c r="L201" s="9">
        <v>3331.1</v>
      </c>
      <c r="M201" s="9">
        <v>1836.23</v>
      </c>
      <c r="N201" s="9">
        <v>174.54</v>
      </c>
      <c r="O201" s="9">
        <v>22412.67</v>
      </c>
      <c r="P201" s="9">
        <v>1120.6300000000001</v>
      </c>
      <c r="Q201" s="9">
        <v>849.93</v>
      </c>
      <c r="R201" s="14">
        <v>101.23</v>
      </c>
      <c r="S201" s="23">
        <v>201</v>
      </c>
      <c r="T201">
        <f t="shared" si="3"/>
        <v>0.33641842764960989</v>
      </c>
      <c r="U201" s="238">
        <v>1</v>
      </c>
    </row>
    <row r="202" spans="1:21" x14ac:dyDescent="0.25">
      <c r="A202" s="13" t="s">
        <v>212</v>
      </c>
      <c r="B202" s="9">
        <v>406</v>
      </c>
      <c r="C202" s="9">
        <v>403</v>
      </c>
      <c r="D202" s="9">
        <v>16</v>
      </c>
      <c r="E202" s="9">
        <v>24</v>
      </c>
      <c r="F202" s="9">
        <v>358</v>
      </c>
      <c r="G202" s="9">
        <v>193.5</v>
      </c>
      <c r="H202" s="9">
        <v>22</v>
      </c>
      <c r="I202" s="9">
        <v>254.87</v>
      </c>
      <c r="J202" s="9">
        <v>200.1</v>
      </c>
      <c r="K202" s="9">
        <v>78039.22</v>
      </c>
      <c r="L202" s="9">
        <v>3844.3</v>
      </c>
      <c r="M202" s="9">
        <v>2139.84</v>
      </c>
      <c r="N202" s="9">
        <v>174.98</v>
      </c>
      <c r="O202" s="9">
        <v>26200.19</v>
      </c>
      <c r="P202" s="9">
        <v>1300.26</v>
      </c>
      <c r="Q202" s="9">
        <v>988.59</v>
      </c>
      <c r="R202" s="14">
        <v>101.39</v>
      </c>
      <c r="S202" s="23">
        <v>202</v>
      </c>
      <c r="T202">
        <f t="shared" si="3"/>
        <v>0.33573105933144898</v>
      </c>
      <c r="U202" s="238">
        <v>1</v>
      </c>
    </row>
    <row r="203" spans="1:21" x14ac:dyDescent="0.25">
      <c r="A203" s="13" t="s">
        <v>213</v>
      </c>
      <c r="B203" s="9">
        <v>414</v>
      </c>
      <c r="C203" s="9">
        <v>405</v>
      </c>
      <c r="D203" s="9">
        <v>18</v>
      </c>
      <c r="E203" s="9">
        <v>28</v>
      </c>
      <c r="F203" s="9">
        <v>358</v>
      </c>
      <c r="G203" s="9">
        <v>193.5</v>
      </c>
      <c r="H203" s="9">
        <v>22</v>
      </c>
      <c r="I203" s="9">
        <v>295.39</v>
      </c>
      <c r="J203" s="9">
        <v>231.9</v>
      </c>
      <c r="K203" s="9">
        <v>92771.14</v>
      </c>
      <c r="L203" s="9">
        <v>4481.7</v>
      </c>
      <c r="M203" s="9">
        <v>2513.15</v>
      </c>
      <c r="N203" s="9">
        <v>177.22</v>
      </c>
      <c r="O203" s="9">
        <v>31026.87</v>
      </c>
      <c r="P203" s="9">
        <v>1532.19</v>
      </c>
      <c r="Q203" s="9">
        <v>1165.56</v>
      </c>
      <c r="R203" s="14">
        <v>102.49</v>
      </c>
      <c r="S203" s="23">
        <v>203</v>
      </c>
      <c r="T203">
        <f t="shared" si="3"/>
        <v>0.33444528115101313</v>
      </c>
      <c r="U203" s="238">
        <v>1</v>
      </c>
    </row>
    <row r="204" spans="1:21" x14ac:dyDescent="0.25">
      <c r="A204" s="13" t="s">
        <v>214</v>
      </c>
      <c r="B204" s="9">
        <v>420</v>
      </c>
      <c r="C204" s="9">
        <v>403</v>
      </c>
      <c r="D204" s="9">
        <v>20</v>
      </c>
      <c r="E204" s="9">
        <v>31</v>
      </c>
      <c r="F204" s="9">
        <v>358</v>
      </c>
      <c r="G204" s="9">
        <v>191.5</v>
      </c>
      <c r="H204" s="9">
        <v>22</v>
      </c>
      <c r="I204" s="9">
        <v>325.61</v>
      </c>
      <c r="J204" s="9">
        <v>255.6</v>
      </c>
      <c r="K204" s="9">
        <v>103629.7</v>
      </c>
      <c r="L204" s="9">
        <v>4934.8</v>
      </c>
      <c r="M204" s="9">
        <v>2786.46</v>
      </c>
      <c r="N204" s="9">
        <v>178.4</v>
      </c>
      <c r="O204" s="9">
        <v>33850.080000000002</v>
      </c>
      <c r="P204" s="9">
        <v>1679.9</v>
      </c>
      <c r="Q204" s="9">
        <v>1279.67</v>
      </c>
      <c r="R204" s="14">
        <v>101.96</v>
      </c>
      <c r="S204" s="23">
        <v>204</v>
      </c>
      <c r="T204">
        <f t="shared" si="3"/>
        <v>0.32664458162090598</v>
      </c>
      <c r="U204" s="238">
        <v>1</v>
      </c>
    </row>
    <row r="205" spans="1:21" x14ac:dyDescent="0.25">
      <c r="A205" s="13" t="s">
        <v>215</v>
      </c>
      <c r="B205" s="9">
        <v>429</v>
      </c>
      <c r="C205" s="9">
        <v>400</v>
      </c>
      <c r="D205" s="9">
        <v>23</v>
      </c>
      <c r="E205" s="9">
        <v>35.5</v>
      </c>
      <c r="F205" s="9">
        <v>358</v>
      </c>
      <c r="G205" s="9">
        <v>188.5</v>
      </c>
      <c r="H205" s="9">
        <v>22</v>
      </c>
      <c r="I205" s="9">
        <v>370.49</v>
      </c>
      <c r="J205" s="9">
        <v>290.8</v>
      </c>
      <c r="K205" s="9">
        <v>120290.27</v>
      </c>
      <c r="L205" s="9">
        <v>5607.9</v>
      </c>
      <c r="M205" s="9">
        <v>3198.49</v>
      </c>
      <c r="N205" s="9">
        <v>180.19</v>
      </c>
      <c r="O205" s="9">
        <v>37914.870000000003</v>
      </c>
      <c r="P205" s="9">
        <v>1895.74</v>
      </c>
      <c r="Q205" s="9">
        <v>1447.08</v>
      </c>
      <c r="R205" s="14">
        <v>101.16</v>
      </c>
      <c r="S205" s="23">
        <v>205</v>
      </c>
      <c r="T205">
        <f t="shared" si="3"/>
        <v>0.3151948199966631</v>
      </c>
      <c r="U205" s="238">
        <v>1</v>
      </c>
    </row>
    <row r="206" spans="1:21" x14ac:dyDescent="0.25">
      <c r="A206" s="13" t="s">
        <v>216</v>
      </c>
      <c r="B206" s="9">
        <v>438</v>
      </c>
      <c r="C206" s="9">
        <v>370</v>
      </c>
      <c r="D206" s="9">
        <v>25</v>
      </c>
      <c r="E206" s="9">
        <v>40</v>
      </c>
      <c r="F206" s="9">
        <v>358</v>
      </c>
      <c r="G206" s="9">
        <v>172.5</v>
      </c>
      <c r="H206" s="9">
        <v>22</v>
      </c>
      <c r="I206" s="9">
        <v>389.65</v>
      </c>
      <c r="J206" s="9">
        <v>305.89999999999998</v>
      </c>
      <c r="K206" s="9">
        <v>128432.35</v>
      </c>
      <c r="L206" s="9">
        <v>5864.5</v>
      </c>
      <c r="M206" s="9">
        <v>3381.88</v>
      </c>
      <c r="N206" s="9">
        <v>181.55</v>
      </c>
      <c r="O206" s="9">
        <v>33828.589999999997</v>
      </c>
      <c r="P206" s="9">
        <v>1828.57</v>
      </c>
      <c r="Q206" s="9">
        <v>1400.59</v>
      </c>
      <c r="R206" s="14">
        <v>93.18</v>
      </c>
      <c r="S206" s="23">
        <v>206</v>
      </c>
      <c r="T206">
        <f t="shared" si="3"/>
        <v>0.2633961770535227</v>
      </c>
      <c r="U206" s="240">
        <v>0</v>
      </c>
    </row>
    <row r="207" spans="1:21" x14ac:dyDescent="0.25">
      <c r="A207" s="13" t="s">
        <v>217</v>
      </c>
      <c r="B207" s="9">
        <v>448</v>
      </c>
      <c r="C207" s="9">
        <v>371</v>
      </c>
      <c r="D207" s="9">
        <v>28</v>
      </c>
      <c r="E207" s="9">
        <v>45</v>
      </c>
      <c r="F207" s="9">
        <v>358</v>
      </c>
      <c r="G207" s="9">
        <v>171.5</v>
      </c>
      <c r="H207" s="9">
        <v>22</v>
      </c>
      <c r="I207" s="9">
        <v>438.29</v>
      </c>
      <c r="J207" s="9">
        <v>344.1</v>
      </c>
      <c r="K207" s="9">
        <v>148100.16</v>
      </c>
      <c r="L207" s="9">
        <v>6611.6</v>
      </c>
      <c r="M207" s="9">
        <v>3848.78</v>
      </c>
      <c r="N207" s="9">
        <v>183.82</v>
      </c>
      <c r="O207" s="9">
        <v>38379.67</v>
      </c>
      <c r="P207" s="9">
        <v>2068.98</v>
      </c>
      <c r="Q207" s="9">
        <v>1587.47</v>
      </c>
      <c r="R207" s="14">
        <v>93.58</v>
      </c>
      <c r="S207" s="23">
        <v>207</v>
      </c>
      <c r="T207">
        <f t="shared" si="3"/>
        <v>0.25914671530402128</v>
      </c>
      <c r="U207" s="240">
        <v>0</v>
      </c>
    </row>
    <row r="208" spans="1:21" x14ac:dyDescent="0.25">
      <c r="A208" s="13" t="s">
        <v>218</v>
      </c>
      <c r="B208" s="9">
        <v>458</v>
      </c>
      <c r="C208" s="9">
        <v>372</v>
      </c>
      <c r="D208" s="9">
        <v>31</v>
      </c>
      <c r="E208" s="9">
        <v>50</v>
      </c>
      <c r="F208" s="9">
        <v>358</v>
      </c>
      <c r="G208" s="9">
        <v>170.5</v>
      </c>
      <c r="H208" s="9">
        <v>22</v>
      </c>
      <c r="I208" s="9">
        <v>487.13</v>
      </c>
      <c r="J208" s="9">
        <v>382.4</v>
      </c>
      <c r="K208" s="9">
        <v>168699.38</v>
      </c>
      <c r="L208" s="9">
        <v>7366.8</v>
      </c>
      <c r="M208" s="9">
        <v>4327.2</v>
      </c>
      <c r="N208" s="9">
        <v>186.09</v>
      </c>
      <c r="O208" s="9">
        <v>43005.94</v>
      </c>
      <c r="P208" s="9">
        <v>2312.15</v>
      </c>
      <c r="Q208" s="9">
        <v>1777.05</v>
      </c>
      <c r="R208" s="14">
        <v>93.96</v>
      </c>
      <c r="S208" s="23">
        <v>208</v>
      </c>
      <c r="T208">
        <f t="shared" si="3"/>
        <v>0.25492648520699956</v>
      </c>
      <c r="U208" s="240">
        <v>0</v>
      </c>
    </row>
    <row r="209" spans="1:21" ht="15.75" thickBot="1" x14ac:dyDescent="0.3">
      <c r="A209" s="18" t="s">
        <v>219</v>
      </c>
      <c r="B209" s="19">
        <v>470</v>
      </c>
      <c r="C209" s="19">
        <v>373</v>
      </c>
      <c r="D209" s="19">
        <v>35</v>
      </c>
      <c r="E209" s="19">
        <v>56</v>
      </c>
      <c r="F209" s="19">
        <v>358</v>
      </c>
      <c r="G209" s="19">
        <v>169</v>
      </c>
      <c r="H209" s="19">
        <v>22</v>
      </c>
      <c r="I209" s="19">
        <v>547.21</v>
      </c>
      <c r="J209" s="19">
        <v>429.6</v>
      </c>
      <c r="K209" s="19">
        <v>194740.01</v>
      </c>
      <c r="L209" s="19">
        <v>8286.7999999999993</v>
      </c>
      <c r="M209" s="19">
        <v>4920.7</v>
      </c>
      <c r="N209" s="19">
        <v>188.65</v>
      </c>
      <c r="O209" s="19">
        <v>48584.93</v>
      </c>
      <c r="P209" s="19">
        <v>2605.09</v>
      </c>
      <c r="Q209" s="19">
        <v>2007.28</v>
      </c>
      <c r="R209" s="20">
        <v>94.23</v>
      </c>
      <c r="S209" s="23">
        <v>209</v>
      </c>
      <c r="T209">
        <f t="shared" si="3"/>
        <v>0.24948612254872535</v>
      </c>
      <c r="U209" s="241">
        <v>0</v>
      </c>
    </row>
    <row r="210" spans="1:21" ht="15.75" thickBot="1" x14ac:dyDescent="0.3">
      <c r="S210" s="23">
        <v>210</v>
      </c>
      <c r="T210" t="e">
        <f t="shared" si="3"/>
        <v>#DIV/0!</v>
      </c>
      <c r="U210" s="189"/>
    </row>
    <row r="211" spans="1:21" x14ac:dyDescent="0.25">
      <c r="A211" s="10" t="s">
        <v>230</v>
      </c>
      <c r="B211" s="11">
        <v>128</v>
      </c>
      <c r="C211" s="11">
        <v>118</v>
      </c>
      <c r="D211" s="11">
        <v>9</v>
      </c>
      <c r="E211" s="11">
        <v>9</v>
      </c>
      <c r="F211" s="11">
        <v>110</v>
      </c>
      <c r="G211" s="11">
        <v>54.5</v>
      </c>
      <c r="H211" s="11">
        <v>12</v>
      </c>
      <c r="I211" s="11">
        <v>32.380000000000003</v>
      </c>
      <c r="J211" s="11">
        <v>25.4</v>
      </c>
      <c r="K211" s="11">
        <v>887.11</v>
      </c>
      <c r="L211" s="11">
        <v>138.6</v>
      </c>
      <c r="M211" s="11">
        <v>80.040000000000006</v>
      </c>
      <c r="N211" s="11">
        <v>52.35</v>
      </c>
      <c r="O211" s="11">
        <v>247.82</v>
      </c>
      <c r="P211" s="11">
        <v>42</v>
      </c>
      <c r="Q211" s="11">
        <v>32.89</v>
      </c>
      <c r="R211" s="12">
        <v>27.67</v>
      </c>
      <c r="S211" s="23">
        <v>211</v>
      </c>
      <c r="T211">
        <f t="shared" si="3"/>
        <v>0.27935656232034356</v>
      </c>
      <c r="U211" s="237">
        <v>1</v>
      </c>
    </row>
    <row r="212" spans="1:21" ht="15.75" thickBot="1" x14ac:dyDescent="0.3">
      <c r="A212" s="13" t="s">
        <v>231</v>
      </c>
      <c r="B212" s="9">
        <v>200</v>
      </c>
      <c r="C212" s="9">
        <v>204</v>
      </c>
      <c r="D212" s="9">
        <v>12</v>
      </c>
      <c r="E212" s="9">
        <v>12</v>
      </c>
      <c r="F212" s="9">
        <v>176</v>
      </c>
      <c r="G212" s="9">
        <v>96</v>
      </c>
      <c r="H212" s="9">
        <v>13</v>
      </c>
      <c r="I212" s="9">
        <v>71.53</v>
      </c>
      <c r="J212" s="9">
        <v>56.2</v>
      </c>
      <c r="K212" s="9">
        <v>4982.3</v>
      </c>
      <c r="L212" s="9">
        <v>498.2</v>
      </c>
      <c r="M212" s="9">
        <v>282.75</v>
      </c>
      <c r="N212" s="9">
        <v>83.46</v>
      </c>
      <c r="O212" s="9">
        <v>1701.7</v>
      </c>
      <c r="P212" s="9">
        <v>166.83</v>
      </c>
      <c r="Q212" s="9">
        <v>128.66</v>
      </c>
      <c r="R212" s="14">
        <v>48.77</v>
      </c>
      <c r="S212" s="23">
        <v>212</v>
      </c>
      <c r="T212">
        <f t="shared" si="3"/>
        <v>0.34154908375649801</v>
      </c>
      <c r="U212" s="238">
        <v>1</v>
      </c>
    </row>
    <row r="213" spans="1:21" x14ac:dyDescent="0.25">
      <c r="A213" s="13" t="s">
        <v>232</v>
      </c>
      <c r="B213" s="9">
        <v>244</v>
      </c>
      <c r="C213" s="9">
        <v>252</v>
      </c>
      <c r="D213" s="9">
        <v>11</v>
      </c>
      <c r="E213" s="9">
        <v>11</v>
      </c>
      <c r="F213" s="9">
        <v>222</v>
      </c>
      <c r="G213" s="9">
        <v>120.5</v>
      </c>
      <c r="H213" s="9">
        <v>16</v>
      </c>
      <c r="I213" s="9">
        <v>82.06</v>
      </c>
      <c r="J213" s="9">
        <v>64.400000000000006</v>
      </c>
      <c r="K213" s="9">
        <v>8786.7800000000007</v>
      </c>
      <c r="L213" s="9">
        <v>720.2</v>
      </c>
      <c r="M213" s="9">
        <v>402.51</v>
      </c>
      <c r="N213" s="9">
        <v>103.48</v>
      </c>
      <c r="O213" s="9">
        <v>2938.35</v>
      </c>
      <c r="P213" s="9">
        <v>233.2</v>
      </c>
      <c r="Q213" s="9">
        <v>178.99</v>
      </c>
      <c r="R213" s="14">
        <v>59.84</v>
      </c>
      <c r="S213" s="23">
        <v>213</v>
      </c>
      <c r="T213">
        <f t="shared" si="3"/>
        <v>0.33440577777069641</v>
      </c>
      <c r="U213" s="237">
        <v>1</v>
      </c>
    </row>
    <row r="214" spans="1:21" ht="15.75" thickBot="1" x14ac:dyDescent="0.3">
      <c r="A214" s="13" t="s">
        <v>233</v>
      </c>
      <c r="B214" s="9">
        <v>250</v>
      </c>
      <c r="C214" s="9">
        <v>255</v>
      </c>
      <c r="D214" s="9">
        <v>14</v>
      </c>
      <c r="E214" s="9">
        <v>14</v>
      </c>
      <c r="F214" s="9">
        <v>222</v>
      </c>
      <c r="G214" s="9">
        <v>120.5</v>
      </c>
      <c r="H214" s="9">
        <v>16</v>
      </c>
      <c r="I214" s="9">
        <v>104.68</v>
      </c>
      <c r="J214" s="9">
        <v>82.2</v>
      </c>
      <c r="K214" s="9">
        <v>11483.65</v>
      </c>
      <c r="L214" s="9">
        <v>918.7</v>
      </c>
      <c r="M214" s="9">
        <v>519.30999999999995</v>
      </c>
      <c r="N214" s="9">
        <v>104.74</v>
      </c>
      <c r="O214" s="9">
        <v>3876.72</v>
      </c>
      <c r="P214" s="9">
        <v>304.06</v>
      </c>
      <c r="Q214" s="9">
        <v>234.19</v>
      </c>
      <c r="R214" s="14">
        <v>60.86</v>
      </c>
      <c r="S214" s="23">
        <v>214</v>
      </c>
      <c r="T214">
        <f t="shared" si="3"/>
        <v>0.3375860462483618</v>
      </c>
      <c r="U214" s="238">
        <v>1</v>
      </c>
    </row>
    <row r="215" spans="1:21" x14ac:dyDescent="0.25">
      <c r="A215" s="13" t="s">
        <v>234</v>
      </c>
      <c r="B215" s="9">
        <v>294</v>
      </c>
      <c r="C215" s="9">
        <v>302</v>
      </c>
      <c r="D215" s="9">
        <v>12</v>
      </c>
      <c r="E215" s="9">
        <v>12</v>
      </c>
      <c r="F215" s="9">
        <v>270</v>
      </c>
      <c r="G215" s="9">
        <v>145</v>
      </c>
      <c r="H215" s="9">
        <v>18</v>
      </c>
      <c r="I215" s="9">
        <v>107.66</v>
      </c>
      <c r="J215" s="9">
        <v>84.5</v>
      </c>
      <c r="K215" s="9">
        <v>16864.2</v>
      </c>
      <c r="L215" s="9">
        <v>1147.2</v>
      </c>
      <c r="M215" s="9">
        <v>638.54999999999995</v>
      </c>
      <c r="N215" s="9">
        <v>125.16</v>
      </c>
      <c r="O215" s="9">
        <v>5515.72</v>
      </c>
      <c r="P215" s="9">
        <v>365.28</v>
      </c>
      <c r="Q215" s="9">
        <v>279.87</v>
      </c>
      <c r="R215" s="14">
        <v>71.58</v>
      </c>
      <c r="S215" s="23">
        <v>215</v>
      </c>
      <c r="T215">
        <f t="shared" si="3"/>
        <v>0.32706680423619267</v>
      </c>
      <c r="U215" s="237">
        <v>1</v>
      </c>
    </row>
    <row r="216" spans="1:21" ht="15.75" thickBot="1" x14ac:dyDescent="0.3">
      <c r="A216" s="13" t="s">
        <v>235</v>
      </c>
      <c r="B216" s="9">
        <v>300</v>
      </c>
      <c r="C216" s="9">
        <v>305</v>
      </c>
      <c r="D216" s="9">
        <v>15</v>
      </c>
      <c r="E216" s="9">
        <v>15</v>
      </c>
      <c r="F216" s="9">
        <v>270</v>
      </c>
      <c r="G216" s="9">
        <v>145</v>
      </c>
      <c r="H216" s="9">
        <v>18</v>
      </c>
      <c r="I216" s="9">
        <v>134.78</v>
      </c>
      <c r="J216" s="9">
        <v>105.8</v>
      </c>
      <c r="K216" s="9">
        <v>21535.21</v>
      </c>
      <c r="L216" s="9">
        <v>1435.7</v>
      </c>
      <c r="M216" s="9">
        <v>806.84</v>
      </c>
      <c r="N216" s="9">
        <v>126.4</v>
      </c>
      <c r="O216" s="9">
        <v>7104.76</v>
      </c>
      <c r="P216" s="9">
        <v>465.89</v>
      </c>
      <c r="Q216" s="9">
        <v>358.04</v>
      </c>
      <c r="R216" s="14">
        <v>72.599999999999994</v>
      </c>
      <c r="S216" s="23">
        <v>216</v>
      </c>
      <c r="T216">
        <f t="shared" si="3"/>
        <v>0.32991366232323716</v>
      </c>
      <c r="U216" s="238">
        <v>1</v>
      </c>
    </row>
    <row r="217" spans="1:21" x14ac:dyDescent="0.25">
      <c r="A217" s="13" t="s">
        <v>236</v>
      </c>
      <c r="B217" s="9">
        <v>326.7</v>
      </c>
      <c r="C217" s="9">
        <v>319.7</v>
      </c>
      <c r="D217" s="9">
        <v>24.8</v>
      </c>
      <c r="E217" s="9">
        <v>24.8</v>
      </c>
      <c r="F217" s="9">
        <v>277.10000000000002</v>
      </c>
      <c r="G217" s="9">
        <v>147.44999999999999</v>
      </c>
      <c r="H217" s="9">
        <v>15.2</v>
      </c>
      <c r="I217" s="9">
        <v>229.28</v>
      </c>
      <c r="J217" s="9">
        <v>180</v>
      </c>
      <c r="K217" s="9">
        <v>40972.83</v>
      </c>
      <c r="L217" s="9">
        <v>2508.3000000000002</v>
      </c>
      <c r="M217" s="9">
        <v>1448.25</v>
      </c>
      <c r="N217" s="9">
        <v>133.68</v>
      </c>
      <c r="O217" s="9">
        <v>13546.38</v>
      </c>
      <c r="P217" s="9">
        <v>847.44</v>
      </c>
      <c r="Q217" s="9">
        <v>656.56</v>
      </c>
      <c r="R217" s="14">
        <v>76.87</v>
      </c>
      <c r="S217" s="23">
        <v>217</v>
      </c>
      <c r="T217">
        <f t="shared" si="3"/>
        <v>0.33061860750160532</v>
      </c>
      <c r="U217" s="237">
        <v>1</v>
      </c>
    </row>
    <row r="218" spans="1:21" ht="15.75" thickBot="1" x14ac:dyDescent="0.3">
      <c r="A218" s="13" t="s">
        <v>237</v>
      </c>
      <c r="B218" s="9">
        <v>337.9</v>
      </c>
      <c r="C218" s="9">
        <v>325.7</v>
      </c>
      <c r="D218" s="9">
        <v>30.3</v>
      </c>
      <c r="E218" s="9">
        <v>30.4</v>
      </c>
      <c r="F218" s="9">
        <v>277.10000000000002</v>
      </c>
      <c r="G218" s="9">
        <v>147.69999999999999</v>
      </c>
      <c r="H218" s="9">
        <v>15.2</v>
      </c>
      <c r="I218" s="9">
        <v>283.97000000000003</v>
      </c>
      <c r="J218" s="9">
        <v>222.9</v>
      </c>
      <c r="K218" s="9">
        <v>52698.77</v>
      </c>
      <c r="L218" s="9">
        <v>3119.2</v>
      </c>
      <c r="M218" s="9">
        <v>1826.55</v>
      </c>
      <c r="N218" s="9">
        <v>136.22999999999999</v>
      </c>
      <c r="O218" s="9">
        <v>17576.759999999998</v>
      </c>
      <c r="P218" s="9">
        <v>1079.32</v>
      </c>
      <c r="Q218" s="9">
        <v>839.85</v>
      </c>
      <c r="R218" s="14">
        <v>78.67</v>
      </c>
      <c r="S218" s="23">
        <v>218</v>
      </c>
      <c r="T218">
        <f t="shared" si="3"/>
        <v>0.33353264222295892</v>
      </c>
      <c r="U218" s="238">
        <v>1</v>
      </c>
    </row>
    <row r="219" spans="1:21" x14ac:dyDescent="0.25">
      <c r="A219" s="13" t="s">
        <v>238</v>
      </c>
      <c r="B219" s="9">
        <v>338</v>
      </c>
      <c r="C219" s="9">
        <v>351</v>
      </c>
      <c r="D219" s="9">
        <v>13</v>
      </c>
      <c r="E219" s="9">
        <v>13</v>
      </c>
      <c r="F219" s="9">
        <v>312</v>
      </c>
      <c r="G219" s="9">
        <v>169</v>
      </c>
      <c r="H219" s="9">
        <v>20</v>
      </c>
      <c r="I219" s="9">
        <v>135.25</v>
      </c>
      <c r="J219" s="9">
        <v>106.2</v>
      </c>
      <c r="K219" s="9">
        <v>28190.34</v>
      </c>
      <c r="L219" s="9">
        <v>1668.1</v>
      </c>
      <c r="M219" s="9">
        <v>925.69</v>
      </c>
      <c r="N219" s="9">
        <v>144.37</v>
      </c>
      <c r="O219" s="9">
        <v>9379.76</v>
      </c>
      <c r="P219" s="9">
        <v>534.46</v>
      </c>
      <c r="Q219" s="9">
        <v>408.88</v>
      </c>
      <c r="R219" s="14">
        <v>83.28</v>
      </c>
      <c r="S219" s="23">
        <v>219</v>
      </c>
      <c r="T219">
        <f t="shared" si="3"/>
        <v>0.33272958041655404</v>
      </c>
      <c r="U219" s="237">
        <v>1</v>
      </c>
    </row>
    <row r="220" spans="1:21" ht="15.75" thickBot="1" x14ac:dyDescent="0.3">
      <c r="A220" s="13" t="s">
        <v>239</v>
      </c>
      <c r="B220" s="9">
        <v>344</v>
      </c>
      <c r="C220" s="9">
        <v>354</v>
      </c>
      <c r="D220" s="9">
        <v>16</v>
      </c>
      <c r="E220" s="9">
        <v>16</v>
      </c>
      <c r="F220" s="9">
        <v>312</v>
      </c>
      <c r="G220" s="9">
        <v>169</v>
      </c>
      <c r="H220" s="9">
        <v>20</v>
      </c>
      <c r="I220" s="9">
        <v>166.63</v>
      </c>
      <c r="J220" s="9">
        <v>130.80000000000001</v>
      </c>
      <c r="K220" s="9">
        <v>35330.379999999997</v>
      </c>
      <c r="L220" s="9">
        <v>2054.1</v>
      </c>
      <c r="M220" s="9">
        <v>1149.5999999999999</v>
      </c>
      <c r="N220" s="9">
        <v>145.61000000000001</v>
      </c>
      <c r="O220" s="9">
        <v>11846.3</v>
      </c>
      <c r="P220" s="9">
        <v>669.28</v>
      </c>
      <c r="Q220" s="9">
        <v>513.39</v>
      </c>
      <c r="R220" s="14">
        <v>84.32</v>
      </c>
      <c r="S220" s="23">
        <v>220</v>
      </c>
      <c r="T220">
        <f t="shared" si="3"/>
        <v>0.33530066758410182</v>
      </c>
      <c r="U220" s="238">
        <v>1</v>
      </c>
    </row>
    <row r="221" spans="1:21" x14ac:dyDescent="0.25">
      <c r="A221" s="13" t="s">
        <v>240</v>
      </c>
      <c r="B221" s="9">
        <v>350</v>
      </c>
      <c r="C221" s="9">
        <v>357</v>
      </c>
      <c r="D221" s="9">
        <v>19</v>
      </c>
      <c r="E221" s="9">
        <v>19</v>
      </c>
      <c r="F221" s="9">
        <v>312</v>
      </c>
      <c r="G221" s="9">
        <v>169</v>
      </c>
      <c r="H221" s="9">
        <v>20</v>
      </c>
      <c r="I221" s="9">
        <v>198.37</v>
      </c>
      <c r="J221" s="9">
        <v>155.69999999999999</v>
      </c>
      <c r="K221" s="9">
        <v>42796.14</v>
      </c>
      <c r="L221" s="9">
        <v>2445.5</v>
      </c>
      <c r="M221" s="9">
        <v>1379.79</v>
      </c>
      <c r="N221" s="9">
        <v>146.88</v>
      </c>
      <c r="O221" s="9">
        <v>14433.12</v>
      </c>
      <c r="P221" s="9">
        <v>808.58</v>
      </c>
      <c r="Q221" s="9">
        <v>621.86</v>
      </c>
      <c r="R221" s="14">
        <v>85.3</v>
      </c>
      <c r="S221" s="23">
        <v>221</v>
      </c>
      <c r="T221">
        <f t="shared" si="3"/>
        <v>0.33725284570057024</v>
      </c>
      <c r="U221" s="237">
        <v>1</v>
      </c>
    </row>
    <row r="222" spans="1:21" ht="15.75" thickBot="1" x14ac:dyDescent="0.3">
      <c r="A222" s="13" t="s">
        <v>241</v>
      </c>
      <c r="B222" s="9">
        <v>388</v>
      </c>
      <c r="C222" s="9">
        <v>402</v>
      </c>
      <c r="D222" s="9">
        <v>15</v>
      </c>
      <c r="E222" s="9">
        <v>15</v>
      </c>
      <c r="F222" s="9">
        <v>358</v>
      </c>
      <c r="G222" s="9">
        <v>193.5</v>
      </c>
      <c r="H222" s="9">
        <v>22</v>
      </c>
      <c r="I222" s="9">
        <v>178.45</v>
      </c>
      <c r="J222" s="9">
        <v>140.1</v>
      </c>
      <c r="K222" s="9">
        <v>48965.17</v>
      </c>
      <c r="L222" s="9">
        <v>2524</v>
      </c>
      <c r="M222" s="9">
        <v>1401.07</v>
      </c>
      <c r="N222" s="9">
        <v>165.65</v>
      </c>
      <c r="O222" s="9">
        <v>16258.38</v>
      </c>
      <c r="P222" s="9">
        <v>808.87</v>
      </c>
      <c r="Q222" s="9">
        <v>618.66</v>
      </c>
      <c r="R222" s="14">
        <v>95.45</v>
      </c>
      <c r="S222" s="23">
        <v>222</v>
      </c>
      <c r="T222">
        <f t="shared" si="3"/>
        <v>0.33203969270401795</v>
      </c>
      <c r="U222" s="238">
        <v>1</v>
      </c>
    </row>
    <row r="223" spans="1:21" x14ac:dyDescent="0.25">
      <c r="A223" s="13" t="s">
        <v>242</v>
      </c>
      <c r="B223" s="9">
        <v>394</v>
      </c>
      <c r="C223" s="9">
        <v>405</v>
      </c>
      <c r="D223" s="9">
        <v>18</v>
      </c>
      <c r="E223" s="9">
        <v>18</v>
      </c>
      <c r="F223" s="9">
        <v>358</v>
      </c>
      <c r="G223" s="9">
        <v>193.5</v>
      </c>
      <c r="H223" s="9">
        <v>22</v>
      </c>
      <c r="I223" s="9">
        <v>214.39</v>
      </c>
      <c r="J223" s="9">
        <v>168.3</v>
      </c>
      <c r="K223" s="9">
        <v>59713.15</v>
      </c>
      <c r="L223" s="9">
        <v>3031.1</v>
      </c>
      <c r="M223" s="9">
        <v>1695.05</v>
      </c>
      <c r="N223" s="9">
        <v>166.89</v>
      </c>
      <c r="O223" s="9">
        <v>19955.189999999999</v>
      </c>
      <c r="P223" s="9">
        <v>985.44</v>
      </c>
      <c r="Q223" s="9">
        <v>755.5</v>
      </c>
      <c r="R223" s="14">
        <v>96.48</v>
      </c>
      <c r="S223" s="23">
        <v>223</v>
      </c>
      <c r="T223">
        <f t="shared" si="3"/>
        <v>0.33418417886177498</v>
      </c>
      <c r="U223" s="237">
        <v>1</v>
      </c>
    </row>
    <row r="224" spans="1:21" x14ac:dyDescent="0.25">
      <c r="A224" s="18" t="s">
        <v>243</v>
      </c>
      <c r="B224" s="19">
        <v>400</v>
      </c>
      <c r="C224" s="19">
        <v>408</v>
      </c>
      <c r="D224" s="19">
        <v>21</v>
      </c>
      <c r="E224" s="19">
        <v>21</v>
      </c>
      <c r="F224" s="19">
        <v>358</v>
      </c>
      <c r="G224" s="19">
        <v>193.5</v>
      </c>
      <c r="H224" s="19">
        <v>22</v>
      </c>
      <c r="I224" s="19">
        <v>250.69</v>
      </c>
      <c r="J224" s="19">
        <v>196.8</v>
      </c>
      <c r="K224" s="19">
        <v>70888.08</v>
      </c>
      <c r="L224" s="19">
        <v>3544.4</v>
      </c>
      <c r="M224" s="19">
        <v>1996.23</v>
      </c>
      <c r="N224" s="19">
        <v>168.16</v>
      </c>
      <c r="O224" s="19">
        <v>23809.27</v>
      </c>
      <c r="P224" s="19">
        <v>1167.1199999999999</v>
      </c>
      <c r="Q224" s="19">
        <v>896.87</v>
      </c>
      <c r="R224" s="20">
        <v>97.45</v>
      </c>
      <c r="S224" s="23">
        <v>224</v>
      </c>
      <c r="T224">
        <f t="shared" si="3"/>
        <v>0.33587127765345032</v>
      </c>
      <c r="U224" s="238">
        <v>1</v>
      </c>
    </row>
    <row r="225" spans="1:21" ht="15.75" thickBot="1" x14ac:dyDescent="0.3">
      <c r="S225" s="23">
        <v>225</v>
      </c>
      <c r="T225" t="e">
        <f t="shared" si="3"/>
        <v>#DIV/0!</v>
      </c>
      <c r="U225" s="189"/>
    </row>
    <row r="226" spans="1:21" x14ac:dyDescent="0.25">
      <c r="A226" s="10" t="s">
        <v>244</v>
      </c>
      <c r="B226" s="11">
        <v>207</v>
      </c>
      <c r="C226" s="11">
        <v>133</v>
      </c>
      <c r="D226" s="11">
        <v>5.8</v>
      </c>
      <c r="E226" s="11">
        <v>8.4</v>
      </c>
      <c r="F226" s="11">
        <v>190.2</v>
      </c>
      <c r="G226" s="11">
        <v>63.6</v>
      </c>
      <c r="H226" s="11">
        <v>7.6</v>
      </c>
      <c r="I226" s="11">
        <v>33.869999999999997</v>
      </c>
      <c r="J226" s="11">
        <v>26.6</v>
      </c>
      <c r="K226" s="11">
        <v>2580.37</v>
      </c>
      <c r="L226" s="11">
        <v>249.3</v>
      </c>
      <c r="M226" s="11">
        <v>139.47999999999999</v>
      </c>
      <c r="N226" s="11">
        <v>87.28</v>
      </c>
      <c r="O226" s="11">
        <v>329.79</v>
      </c>
      <c r="P226" s="11">
        <v>49.59</v>
      </c>
      <c r="Q226" s="11">
        <v>38.06</v>
      </c>
      <c r="R226" s="12">
        <v>31.2</v>
      </c>
      <c r="S226" s="23">
        <v>226</v>
      </c>
      <c r="T226">
        <f t="shared" si="3"/>
        <v>0.1278072524482923</v>
      </c>
      <c r="U226" s="237">
        <v>1</v>
      </c>
    </row>
    <row r="227" spans="1:21" ht="15.75" thickBot="1" x14ac:dyDescent="0.3">
      <c r="A227" s="13" t="s">
        <v>245</v>
      </c>
      <c r="B227" s="9">
        <v>210</v>
      </c>
      <c r="C227" s="9">
        <v>134</v>
      </c>
      <c r="D227" s="9">
        <v>6.4</v>
      </c>
      <c r="E227" s="9">
        <v>10.199999999999999</v>
      </c>
      <c r="F227" s="9">
        <v>189.6</v>
      </c>
      <c r="G227" s="9">
        <v>63.8</v>
      </c>
      <c r="H227" s="9">
        <v>7.6</v>
      </c>
      <c r="I227" s="9">
        <v>39.97</v>
      </c>
      <c r="J227" s="9">
        <v>31.4</v>
      </c>
      <c r="K227" s="9">
        <v>3137</v>
      </c>
      <c r="L227" s="9">
        <v>298.8</v>
      </c>
      <c r="M227" s="9">
        <v>167.61</v>
      </c>
      <c r="N227" s="9">
        <v>88.6</v>
      </c>
      <c r="O227" s="9">
        <v>409.58</v>
      </c>
      <c r="P227" s="9">
        <v>61.13</v>
      </c>
      <c r="Q227" s="9">
        <v>46.88</v>
      </c>
      <c r="R227" s="14">
        <v>32.01</v>
      </c>
      <c r="S227" s="23">
        <v>227</v>
      </c>
      <c r="T227">
        <f t="shared" si="3"/>
        <v>0.1305642333439592</v>
      </c>
      <c r="U227" s="238">
        <v>1</v>
      </c>
    </row>
    <row r="228" spans="1:21" x14ac:dyDescent="0.25">
      <c r="A228" s="13" t="s">
        <v>246</v>
      </c>
      <c r="B228" s="9">
        <v>251</v>
      </c>
      <c r="C228" s="9">
        <v>146</v>
      </c>
      <c r="D228" s="9">
        <v>6</v>
      </c>
      <c r="E228" s="9">
        <v>8.6</v>
      </c>
      <c r="F228" s="9">
        <v>233.8</v>
      </c>
      <c r="G228" s="9">
        <v>70</v>
      </c>
      <c r="H228" s="9">
        <v>7.6</v>
      </c>
      <c r="I228" s="9">
        <v>39.64</v>
      </c>
      <c r="J228" s="9">
        <v>31.1</v>
      </c>
      <c r="K228" s="9">
        <v>4395.18</v>
      </c>
      <c r="L228" s="9">
        <v>350.2</v>
      </c>
      <c r="M228" s="9">
        <v>196.03</v>
      </c>
      <c r="N228" s="9">
        <v>105.3</v>
      </c>
      <c r="O228" s="9">
        <v>446.61</v>
      </c>
      <c r="P228" s="9">
        <v>61.18</v>
      </c>
      <c r="Q228" s="9">
        <v>47</v>
      </c>
      <c r="R228" s="14">
        <v>33.57</v>
      </c>
      <c r="S228" s="23">
        <v>228</v>
      </c>
      <c r="T228">
        <f t="shared" si="3"/>
        <v>0.10161358579170819</v>
      </c>
      <c r="U228" s="237">
        <v>1</v>
      </c>
    </row>
    <row r="229" spans="1:21" ht="15.75" thickBot="1" x14ac:dyDescent="0.3">
      <c r="A229" s="13" t="s">
        <v>247</v>
      </c>
      <c r="B229" s="9">
        <v>256</v>
      </c>
      <c r="C229" s="9">
        <v>146</v>
      </c>
      <c r="D229" s="9">
        <v>6.3</v>
      </c>
      <c r="E229" s="9">
        <v>10.9</v>
      </c>
      <c r="F229" s="9">
        <v>234.2</v>
      </c>
      <c r="G229" s="9">
        <v>69.849999999999994</v>
      </c>
      <c r="H229" s="9">
        <v>7.6</v>
      </c>
      <c r="I229" s="9">
        <v>47.08</v>
      </c>
      <c r="J229" s="9">
        <v>37</v>
      </c>
      <c r="K229" s="9">
        <v>5523.69</v>
      </c>
      <c r="L229" s="9">
        <v>431.5</v>
      </c>
      <c r="M229" s="9">
        <v>241.08</v>
      </c>
      <c r="N229" s="9">
        <v>108.32</v>
      </c>
      <c r="O229" s="9">
        <v>565.99</v>
      </c>
      <c r="P229" s="9">
        <v>77.53</v>
      </c>
      <c r="Q229" s="9">
        <v>59.37</v>
      </c>
      <c r="R229" s="14">
        <v>34.67</v>
      </c>
      <c r="S229" s="23">
        <v>229</v>
      </c>
      <c r="T229">
        <f t="shared" si="3"/>
        <v>0.10246592404714965</v>
      </c>
      <c r="U229" s="238">
        <v>1</v>
      </c>
    </row>
    <row r="230" spans="1:21" x14ac:dyDescent="0.25">
      <c r="A230" s="13" t="s">
        <v>248</v>
      </c>
      <c r="B230" s="9">
        <v>260</v>
      </c>
      <c r="C230" s="9">
        <v>147</v>
      </c>
      <c r="D230" s="9">
        <v>7.2</v>
      </c>
      <c r="E230" s="9">
        <v>12.7</v>
      </c>
      <c r="F230" s="9">
        <v>234.6</v>
      </c>
      <c r="G230" s="9">
        <v>69.900000000000006</v>
      </c>
      <c r="H230" s="9">
        <v>7.6</v>
      </c>
      <c r="I230" s="9">
        <v>54.73</v>
      </c>
      <c r="J230" s="9">
        <v>43</v>
      </c>
      <c r="K230" s="9">
        <v>6554.72</v>
      </c>
      <c r="L230" s="9">
        <v>504.2</v>
      </c>
      <c r="M230" s="9">
        <v>283.24</v>
      </c>
      <c r="N230" s="9">
        <v>109.44</v>
      </c>
      <c r="O230" s="9">
        <v>673.24</v>
      </c>
      <c r="P230" s="9">
        <v>91.6</v>
      </c>
      <c r="Q230" s="9">
        <v>70.260000000000005</v>
      </c>
      <c r="R230" s="14">
        <v>35.07</v>
      </c>
      <c r="S230" s="23">
        <v>230</v>
      </c>
      <c r="T230">
        <f t="shared" si="3"/>
        <v>0.10271071838308883</v>
      </c>
      <c r="U230" s="237">
        <v>1</v>
      </c>
    </row>
    <row r="231" spans="1:21" ht="15.75" thickBot="1" x14ac:dyDescent="0.3">
      <c r="A231" s="13" t="s">
        <v>249</v>
      </c>
      <c r="B231" s="9">
        <v>258</v>
      </c>
      <c r="C231" s="9">
        <v>146</v>
      </c>
      <c r="D231" s="9">
        <v>6.1</v>
      </c>
      <c r="E231" s="9">
        <v>9.1</v>
      </c>
      <c r="F231" s="9">
        <v>239.8</v>
      </c>
      <c r="G231" s="9">
        <v>69.95</v>
      </c>
      <c r="H231" s="9">
        <v>7.6</v>
      </c>
      <c r="I231" s="9">
        <v>41.7</v>
      </c>
      <c r="J231" s="9">
        <v>32.700000000000003</v>
      </c>
      <c r="K231" s="9">
        <v>4887.5</v>
      </c>
      <c r="L231" s="9">
        <v>378.9</v>
      </c>
      <c r="M231" s="9">
        <v>212.12</v>
      </c>
      <c r="N231" s="9">
        <v>108.27</v>
      </c>
      <c r="O231" s="9">
        <v>472.58</v>
      </c>
      <c r="P231" s="9">
        <v>64.739999999999995</v>
      </c>
      <c r="Q231" s="9">
        <v>49.73</v>
      </c>
      <c r="R231" s="14">
        <v>33.67</v>
      </c>
      <c r="S231" s="23">
        <v>231</v>
      </c>
      <c r="T231">
        <f t="shared" si="3"/>
        <v>9.6691560102301788E-2</v>
      </c>
      <c r="U231" s="238">
        <v>1</v>
      </c>
    </row>
    <row r="232" spans="1:21" x14ac:dyDescent="0.25">
      <c r="A232" s="13" t="s">
        <v>250</v>
      </c>
      <c r="B232" s="9">
        <v>262</v>
      </c>
      <c r="C232" s="9">
        <v>147</v>
      </c>
      <c r="D232" s="9">
        <v>6.6</v>
      </c>
      <c r="E232" s="9">
        <v>11.2</v>
      </c>
      <c r="F232" s="9">
        <v>239.6</v>
      </c>
      <c r="G232" s="9">
        <v>70.2</v>
      </c>
      <c r="H232" s="9">
        <v>7.6</v>
      </c>
      <c r="I232" s="9">
        <v>49.24</v>
      </c>
      <c r="J232" s="9">
        <v>38.700000000000003</v>
      </c>
      <c r="K232" s="9">
        <v>6007.11</v>
      </c>
      <c r="L232" s="9">
        <v>458.6</v>
      </c>
      <c r="M232" s="9">
        <v>256.75</v>
      </c>
      <c r="N232" s="9">
        <v>110.45</v>
      </c>
      <c r="O232" s="9">
        <v>593.66</v>
      </c>
      <c r="P232" s="9">
        <v>80.77</v>
      </c>
      <c r="Q232" s="9">
        <v>61.93</v>
      </c>
      <c r="R232" s="14">
        <v>34.72</v>
      </c>
      <c r="S232" s="23">
        <v>232</v>
      </c>
      <c r="T232">
        <f t="shared" si="3"/>
        <v>9.8826224257588094E-2</v>
      </c>
      <c r="U232" s="237">
        <v>1</v>
      </c>
    </row>
    <row r="233" spans="1:21" ht="15.75" thickBot="1" x14ac:dyDescent="0.3">
      <c r="A233" s="13" t="s">
        <v>251</v>
      </c>
      <c r="B233" s="9">
        <v>266</v>
      </c>
      <c r="C233" s="9">
        <v>148</v>
      </c>
      <c r="D233" s="9">
        <v>7.6</v>
      </c>
      <c r="E233" s="9">
        <v>13</v>
      </c>
      <c r="F233" s="9">
        <v>240</v>
      </c>
      <c r="G233" s="9">
        <v>70.2</v>
      </c>
      <c r="H233" s="9">
        <v>7.6</v>
      </c>
      <c r="I233" s="9">
        <v>57.22</v>
      </c>
      <c r="J233" s="9">
        <v>44.9</v>
      </c>
      <c r="K233" s="9">
        <v>7108.01</v>
      </c>
      <c r="L233" s="9">
        <v>534.4</v>
      </c>
      <c r="M233" s="9">
        <v>301.04000000000002</v>
      </c>
      <c r="N233" s="9">
        <v>111.46</v>
      </c>
      <c r="O233" s="9">
        <v>703.43</v>
      </c>
      <c r="P233" s="9">
        <v>95.06</v>
      </c>
      <c r="Q233" s="9">
        <v>73.06</v>
      </c>
      <c r="R233" s="14">
        <v>35.06</v>
      </c>
      <c r="S233" s="23">
        <v>233</v>
      </c>
      <c r="T233">
        <f t="shared" si="3"/>
        <v>9.8963000896172049E-2</v>
      </c>
      <c r="U233" s="238">
        <v>1</v>
      </c>
    </row>
    <row r="234" spans="1:21" x14ac:dyDescent="0.25">
      <c r="A234" s="13" t="s">
        <v>252</v>
      </c>
      <c r="B234" s="9">
        <v>309</v>
      </c>
      <c r="C234" s="9">
        <v>102</v>
      </c>
      <c r="D234" s="9">
        <v>6</v>
      </c>
      <c r="E234" s="9">
        <v>8.9</v>
      </c>
      <c r="F234" s="9">
        <v>291.2</v>
      </c>
      <c r="G234" s="9">
        <v>48</v>
      </c>
      <c r="H234" s="9">
        <v>7.6</v>
      </c>
      <c r="I234" s="9">
        <v>36.119999999999997</v>
      </c>
      <c r="J234" s="9">
        <v>28.4</v>
      </c>
      <c r="K234" s="9">
        <v>5426.36</v>
      </c>
      <c r="L234" s="9">
        <v>351.2</v>
      </c>
      <c r="M234" s="9">
        <v>203.38</v>
      </c>
      <c r="N234" s="9">
        <v>122.56</v>
      </c>
      <c r="O234" s="9">
        <v>158.06</v>
      </c>
      <c r="P234" s="9">
        <v>30.99</v>
      </c>
      <c r="Q234" s="9">
        <v>24.58</v>
      </c>
      <c r="R234" s="14">
        <v>20.92</v>
      </c>
      <c r="S234" s="23">
        <v>234</v>
      </c>
      <c r="T234">
        <f t="shared" si="3"/>
        <v>2.9128181690857225E-2</v>
      </c>
      <c r="U234" s="237">
        <v>1</v>
      </c>
    </row>
    <row r="235" spans="1:21" ht="15.75" thickBot="1" x14ac:dyDescent="0.3">
      <c r="A235" s="13" t="s">
        <v>253</v>
      </c>
      <c r="B235" s="9">
        <v>313</v>
      </c>
      <c r="C235" s="9">
        <v>102</v>
      </c>
      <c r="D235" s="9">
        <v>6.6</v>
      </c>
      <c r="E235" s="9">
        <v>10.8</v>
      </c>
      <c r="F235" s="9">
        <v>291.39999999999998</v>
      </c>
      <c r="G235" s="9">
        <v>47.7</v>
      </c>
      <c r="H235" s="9">
        <v>7.6</v>
      </c>
      <c r="I235" s="9">
        <v>41.76</v>
      </c>
      <c r="J235" s="9">
        <v>32.799999999999997</v>
      </c>
      <c r="K235" s="9">
        <v>6496.06</v>
      </c>
      <c r="L235" s="9">
        <v>415.1</v>
      </c>
      <c r="M235" s="9">
        <v>240.08</v>
      </c>
      <c r="N235" s="9">
        <v>124.72</v>
      </c>
      <c r="O235" s="9">
        <v>191.85</v>
      </c>
      <c r="P235" s="9">
        <v>37.619999999999997</v>
      </c>
      <c r="Q235" s="9">
        <v>29.8</v>
      </c>
      <c r="R235" s="14">
        <v>21.43</v>
      </c>
      <c r="S235" s="23">
        <v>235</v>
      </c>
      <c r="T235">
        <f t="shared" si="3"/>
        <v>2.9533286330483396E-2</v>
      </c>
      <c r="U235" s="238">
        <v>1</v>
      </c>
    </row>
    <row r="236" spans="1:21" x14ac:dyDescent="0.25">
      <c r="A236" s="13" t="s">
        <v>254</v>
      </c>
      <c r="B236" s="9">
        <v>310</v>
      </c>
      <c r="C236" s="9">
        <v>165</v>
      </c>
      <c r="D236" s="9">
        <v>5.8</v>
      </c>
      <c r="E236" s="9">
        <v>9.6999999999999993</v>
      </c>
      <c r="F236" s="9">
        <v>290.60000000000002</v>
      </c>
      <c r="G236" s="9">
        <v>79.599999999999994</v>
      </c>
      <c r="H236" s="9">
        <v>8.9</v>
      </c>
      <c r="I236" s="9">
        <v>49.54</v>
      </c>
      <c r="J236" s="9">
        <v>38.9</v>
      </c>
      <c r="K236" s="9">
        <v>8544.9699999999993</v>
      </c>
      <c r="L236" s="9">
        <v>551.29999999999995</v>
      </c>
      <c r="M236" s="9">
        <v>306.41000000000003</v>
      </c>
      <c r="N236" s="9">
        <v>131.33000000000001</v>
      </c>
      <c r="O236" s="9">
        <v>726.88</v>
      </c>
      <c r="P236" s="9">
        <v>88.11</v>
      </c>
      <c r="Q236" s="9">
        <v>67.41</v>
      </c>
      <c r="R236" s="14">
        <v>38.299999999999997</v>
      </c>
      <c r="S236" s="23">
        <v>236</v>
      </c>
      <c r="T236">
        <f t="shared" si="3"/>
        <v>8.5065248912518127E-2</v>
      </c>
      <c r="U236" s="237">
        <v>1</v>
      </c>
    </row>
    <row r="237" spans="1:21" ht="15.75" thickBot="1" x14ac:dyDescent="0.3">
      <c r="A237" s="13" t="s">
        <v>255</v>
      </c>
      <c r="B237" s="9">
        <v>313</v>
      </c>
      <c r="C237" s="9">
        <v>166</v>
      </c>
      <c r="D237" s="9">
        <v>6.6</v>
      </c>
      <c r="E237" s="9">
        <v>11.2</v>
      </c>
      <c r="F237" s="9">
        <v>290.60000000000002</v>
      </c>
      <c r="G237" s="9">
        <v>79.7</v>
      </c>
      <c r="H237" s="9">
        <v>8.9</v>
      </c>
      <c r="I237" s="9">
        <v>57.04</v>
      </c>
      <c r="J237" s="9">
        <v>44.8</v>
      </c>
      <c r="K237" s="9">
        <v>9960.39</v>
      </c>
      <c r="L237" s="9">
        <v>636.5</v>
      </c>
      <c r="M237" s="9">
        <v>355.1</v>
      </c>
      <c r="N237" s="9">
        <v>132.13999999999999</v>
      </c>
      <c r="O237" s="9">
        <v>854.77</v>
      </c>
      <c r="P237" s="9">
        <v>102.98</v>
      </c>
      <c r="Q237" s="9">
        <v>78.92</v>
      </c>
      <c r="R237" s="14">
        <v>38.71</v>
      </c>
      <c r="S237" s="23">
        <v>237</v>
      </c>
      <c r="T237">
        <f t="shared" si="3"/>
        <v>8.5816920823381423E-2</v>
      </c>
      <c r="U237" s="238">
        <v>1</v>
      </c>
    </row>
    <row r="238" spans="1:21" x14ac:dyDescent="0.25">
      <c r="A238" s="13" t="s">
        <v>256</v>
      </c>
      <c r="B238" s="9">
        <v>317</v>
      </c>
      <c r="C238" s="9">
        <v>167</v>
      </c>
      <c r="D238" s="9">
        <v>7.6</v>
      </c>
      <c r="E238" s="9">
        <v>13.2</v>
      </c>
      <c r="F238" s="9">
        <v>290.60000000000002</v>
      </c>
      <c r="G238" s="9">
        <v>79.7</v>
      </c>
      <c r="H238" s="9">
        <v>8.9</v>
      </c>
      <c r="I238" s="9">
        <v>66.849999999999994</v>
      </c>
      <c r="J238" s="9">
        <v>52.5</v>
      </c>
      <c r="K238" s="9">
        <v>11873.01</v>
      </c>
      <c r="L238" s="9">
        <v>749.1</v>
      </c>
      <c r="M238" s="9">
        <v>419.95</v>
      </c>
      <c r="N238" s="9">
        <v>133.27000000000001</v>
      </c>
      <c r="O238" s="9">
        <v>1025.95</v>
      </c>
      <c r="P238" s="9">
        <v>122.87</v>
      </c>
      <c r="Q238" s="9">
        <v>94.33</v>
      </c>
      <c r="R238" s="14">
        <v>39.17</v>
      </c>
      <c r="S238" s="23">
        <v>238</v>
      </c>
      <c r="T238">
        <f t="shared" si="3"/>
        <v>8.6410270015775281E-2</v>
      </c>
      <c r="U238" s="237">
        <v>1</v>
      </c>
    </row>
    <row r="239" spans="1:21" ht="15.75" thickBot="1" x14ac:dyDescent="0.3">
      <c r="A239" s="13" t="s">
        <v>257</v>
      </c>
      <c r="B239" s="9">
        <v>303</v>
      </c>
      <c r="C239" s="9">
        <v>165</v>
      </c>
      <c r="D239" s="9">
        <v>6</v>
      </c>
      <c r="E239" s="9">
        <v>10.199999999999999</v>
      </c>
      <c r="F239" s="9">
        <v>282.60000000000002</v>
      </c>
      <c r="G239" s="9">
        <v>79.5</v>
      </c>
      <c r="H239" s="9">
        <v>8.9</v>
      </c>
      <c r="I239" s="9">
        <v>51.3</v>
      </c>
      <c r="J239" s="9">
        <v>40.299999999999997</v>
      </c>
      <c r="K239" s="9">
        <v>8477.69</v>
      </c>
      <c r="L239" s="9">
        <v>559.6</v>
      </c>
      <c r="M239" s="9">
        <v>311.02</v>
      </c>
      <c r="N239" s="9">
        <v>128.56</v>
      </c>
      <c r="O239" s="9">
        <v>764.36</v>
      </c>
      <c r="P239" s="9">
        <v>92.65</v>
      </c>
      <c r="Q239" s="9">
        <v>70.87</v>
      </c>
      <c r="R239" s="14">
        <v>38.6</v>
      </c>
      <c r="S239" s="23">
        <v>239</v>
      </c>
      <c r="T239">
        <f t="shared" si="3"/>
        <v>9.0161352915711701E-2</v>
      </c>
      <c r="U239" s="238">
        <v>1</v>
      </c>
    </row>
    <row r="240" spans="1:21" x14ac:dyDescent="0.25">
      <c r="A240" s="13" t="s">
        <v>258</v>
      </c>
      <c r="B240" s="9">
        <v>307</v>
      </c>
      <c r="C240" s="9">
        <v>166</v>
      </c>
      <c r="D240" s="9">
        <v>6.7</v>
      </c>
      <c r="E240" s="9">
        <v>11.8</v>
      </c>
      <c r="F240" s="9">
        <v>283.39999999999998</v>
      </c>
      <c r="G240" s="9">
        <v>79.650000000000006</v>
      </c>
      <c r="H240" s="9">
        <v>8.9</v>
      </c>
      <c r="I240" s="9">
        <v>58.84</v>
      </c>
      <c r="J240" s="9">
        <v>46.2</v>
      </c>
      <c r="K240" s="9">
        <v>9942.92</v>
      </c>
      <c r="L240" s="9">
        <v>647.79999999999995</v>
      </c>
      <c r="M240" s="9">
        <v>361.13</v>
      </c>
      <c r="N240" s="9">
        <v>129.99</v>
      </c>
      <c r="O240" s="9">
        <v>900.53</v>
      </c>
      <c r="P240" s="9">
        <v>108.5</v>
      </c>
      <c r="Q240" s="9">
        <v>83.06</v>
      </c>
      <c r="R240" s="14">
        <v>39.119999999999997</v>
      </c>
      <c r="S240" s="23">
        <v>240</v>
      </c>
      <c r="T240">
        <f t="shared" si="3"/>
        <v>9.0569973408214086E-2</v>
      </c>
      <c r="U240" s="237">
        <v>1</v>
      </c>
    </row>
    <row r="241" spans="1:21" ht="15.75" thickBot="1" x14ac:dyDescent="0.3">
      <c r="A241" s="13" t="s">
        <v>259</v>
      </c>
      <c r="B241" s="9">
        <v>310</v>
      </c>
      <c r="C241" s="9">
        <v>167</v>
      </c>
      <c r="D241" s="9">
        <v>7.9</v>
      </c>
      <c r="E241" s="9">
        <v>13.7</v>
      </c>
      <c r="F241" s="9">
        <v>282.60000000000002</v>
      </c>
      <c r="G241" s="9">
        <v>79.55</v>
      </c>
      <c r="H241" s="9">
        <v>8.9</v>
      </c>
      <c r="I241" s="9">
        <v>68.760000000000005</v>
      </c>
      <c r="J241" s="9">
        <v>54</v>
      </c>
      <c r="K241" s="9">
        <v>11668.1</v>
      </c>
      <c r="L241" s="9">
        <v>752.8</v>
      </c>
      <c r="M241" s="9">
        <v>422.55</v>
      </c>
      <c r="N241" s="9">
        <v>130.26</v>
      </c>
      <c r="O241" s="9">
        <v>1064.8699999999999</v>
      </c>
      <c r="P241" s="9">
        <v>127.53</v>
      </c>
      <c r="Q241" s="9">
        <v>97.93</v>
      </c>
      <c r="R241" s="14">
        <v>39.35</v>
      </c>
      <c r="S241" s="23">
        <v>241</v>
      </c>
      <c r="T241">
        <f t="shared" si="3"/>
        <v>9.1263359073028155E-2</v>
      </c>
      <c r="U241" s="238">
        <v>1</v>
      </c>
    </row>
    <row r="242" spans="1:21" x14ac:dyDescent="0.25">
      <c r="A242" s="13" t="s">
        <v>260</v>
      </c>
      <c r="B242" s="9">
        <v>349</v>
      </c>
      <c r="C242" s="9">
        <v>127</v>
      </c>
      <c r="D242" s="9">
        <v>5.8</v>
      </c>
      <c r="E242" s="9">
        <v>8.5</v>
      </c>
      <c r="F242" s="9">
        <v>332</v>
      </c>
      <c r="G242" s="9">
        <v>60.6</v>
      </c>
      <c r="H242" s="9">
        <v>10.199999999999999</v>
      </c>
      <c r="I242" s="9">
        <v>41.74</v>
      </c>
      <c r="J242" s="9">
        <v>32.799999999999997</v>
      </c>
      <c r="K242" s="9">
        <v>8267.33</v>
      </c>
      <c r="L242" s="9">
        <v>473.8</v>
      </c>
      <c r="M242" s="9">
        <v>271.01</v>
      </c>
      <c r="N242" s="9">
        <v>140.74</v>
      </c>
      <c r="O242" s="9">
        <v>291</v>
      </c>
      <c r="P242" s="9">
        <v>45.83</v>
      </c>
      <c r="Q242" s="9">
        <v>35.9</v>
      </c>
      <c r="R242" s="14">
        <v>26.4</v>
      </c>
      <c r="S242" s="23">
        <v>242</v>
      </c>
      <c r="T242">
        <f t="shared" si="3"/>
        <v>3.5198788484311141E-2</v>
      </c>
      <c r="U242" s="237">
        <v>1</v>
      </c>
    </row>
    <row r="243" spans="1:21" ht="15.75" thickBot="1" x14ac:dyDescent="0.3">
      <c r="A243" s="13" t="s">
        <v>269</v>
      </c>
      <c r="B243" s="9">
        <v>363</v>
      </c>
      <c r="C243" s="9">
        <v>257</v>
      </c>
      <c r="D243" s="9">
        <v>13</v>
      </c>
      <c r="E243" s="9">
        <v>21.7</v>
      </c>
      <c r="F243" s="9">
        <v>319.60000000000002</v>
      </c>
      <c r="G243" s="9">
        <v>122</v>
      </c>
      <c r="H243" s="9">
        <v>16</v>
      </c>
      <c r="I243" s="9">
        <v>155.28</v>
      </c>
      <c r="J243" s="9">
        <v>121.9</v>
      </c>
      <c r="K243" s="9">
        <v>36598.33</v>
      </c>
      <c r="L243" s="9">
        <v>2016.4</v>
      </c>
      <c r="M243" s="9">
        <v>1134.8499999999999</v>
      </c>
      <c r="N243" s="9">
        <v>153.52000000000001</v>
      </c>
      <c r="O243" s="9">
        <v>6147.42</v>
      </c>
      <c r="P243" s="9">
        <v>478.4</v>
      </c>
      <c r="Q243" s="9">
        <v>366.17</v>
      </c>
      <c r="R243" s="14">
        <v>62.92</v>
      </c>
      <c r="S243" s="23">
        <v>243</v>
      </c>
      <c r="T243">
        <f t="shared" si="3"/>
        <v>0.16796995928502748</v>
      </c>
      <c r="U243" s="238">
        <v>1</v>
      </c>
    </row>
    <row r="244" spans="1:21" x14ac:dyDescent="0.25">
      <c r="A244" s="13" t="s">
        <v>261</v>
      </c>
      <c r="B244" s="9">
        <v>353</v>
      </c>
      <c r="C244" s="9">
        <v>128</v>
      </c>
      <c r="D244" s="9">
        <v>6.5</v>
      </c>
      <c r="E244" s="9">
        <v>10.7</v>
      </c>
      <c r="F244" s="9">
        <v>331.6</v>
      </c>
      <c r="G244" s="9">
        <v>60.75</v>
      </c>
      <c r="H244" s="9">
        <v>10.199999999999999</v>
      </c>
      <c r="I244" s="9">
        <v>49.84</v>
      </c>
      <c r="J244" s="9">
        <v>39.1</v>
      </c>
      <c r="K244" s="9">
        <v>10240.24</v>
      </c>
      <c r="L244" s="9">
        <v>580.20000000000005</v>
      </c>
      <c r="M244" s="9">
        <v>331.05</v>
      </c>
      <c r="N244" s="9">
        <v>143.34</v>
      </c>
      <c r="O244" s="9">
        <v>375.06</v>
      </c>
      <c r="P244" s="9">
        <v>58.6</v>
      </c>
      <c r="Q244" s="9">
        <v>45.83</v>
      </c>
      <c r="R244" s="14">
        <v>27.43</v>
      </c>
      <c r="S244" s="23">
        <v>244</v>
      </c>
      <c r="T244">
        <f t="shared" si="3"/>
        <v>3.662609470090545E-2</v>
      </c>
      <c r="U244" s="237">
        <v>1</v>
      </c>
    </row>
    <row r="245" spans="1:21" ht="15.75" thickBot="1" x14ac:dyDescent="0.3">
      <c r="A245" s="13" t="s">
        <v>262</v>
      </c>
      <c r="B245" s="9">
        <v>352</v>
      </c>
      <c r="C245" s="9">
        <v>171</v>
      </c>
      <c r="D245" s="9">
        <v>6.9</v>
      </c>
      <c r="E245" s="9">
        <v>9.8000000000000007</v>
      </c>
      <c r="F245" s="9">
        <v>332.4</v>
      </c>
      <c r="G245" s="9">
        <v>82.05</v>
      </c>
      <c r="H245" s="9">
        <v>10.199999999999999</v>
      </c>
      <c r="I245" s="9">
        <v>57.34</v>
      </c>
      <c r="J245" s="9">
        <v>45</v>
      </c>
      <c r="K245" s="9">
        <v>12166.36</v>
      </c>
      <c r="L245" s="9">
        <v>691.3</v>
      </c>
      <c r="M245" s="9">
        <v>389.35</v>
      </c>
      <c r="N245" s="9">
        <v>145.66</v>
      </c>
      <c r="O245" s="9">
        <v>817.94</v>
      </c>
      <c r="P245" s="9">
        <v>95.67</v>
      </c>
      <c r="Q245" s="9">
        <v>73.87</v>
      </c>
      <c r="R245" s="14">
        <v>37.770000000000003</v>
      </c>
      <c r="S245" s="23">
        <v>245</v>
      </c>
      <c r="T245">
        <f t="shared" si="3"/>
        <v>6.7229639760783014E-2</v>
      </c>
      <c r="U245" s="238">
        <v>1</v>
      </c>
    </row>
    <row r="246" spans="1:21" x14ac:dyDescent="0.25">
      <c r="A246" s="13" t="s">
        <v>263</v>
      </c>
      <c r="B246" s="9">
        <v>355</v>
      </c>
      <c r="C246" s="9">
        <v>171</v>
      </c>
      <c r="D246" s="9">
        <v>7.2</v>
      </c>
      <c r="E246" s="9">
        <v>11.6</v>
      </c>
      <c r="F246" s="9">
        <v>331.8</v>
      </c>
      <c r="G246" s="9">
        <v>81.900000000000006</v>
      </c>
      <c r="H246" s="9">
        <v>10.199999999999999</v>
      </c>
      <c r="I246" s="9">
        <v>64.45</v>
      </c>
      <c r="J246" s="9">
        <v>50.6</v>
      </c>
      <c r="K246" s="9">
        <v>14130.93</v>
      </c>
      <c r="L246" s="9">
        <v>796.1</v>
      </c>
      <c r="M246" s="9">
        <v>446.97</v>
      </c>
      <c r="N246" s="9">
        <v>148.07</v>
      </c>
      <c r="O246" s="9">
        <v>968.08</v>
      </c>
      <c r="P246" s="9">
        <v>113.23</v>
      </c>
      <c r="Q246" s="9">
        <v>87.21</v>
      </c>
      <c r="R246" s="14">
        <v>38.76</v>
      </c>
      <c r="S246" s="23">
        <v>246</v>
      </c>
      <c r="T246">
        <f t="shared" si="3"/>
        <v>6.8507875985515457E-2</v>
      </c>
      <c r="U246" s="237">
        <v>1</v>
      </c>
    </row>
    <row r="247" spans="1:21" ht="15.75" thickBot="1" x14ac:dyDescent="0.3">
      <c r="A247" s="13" t="s">
        <v>264</v>
      </c>
      <c r="B247" s="9">
        <v>358</v>
      </c>
      <c r="C247" s="9">
        <v>172</v>
      </c>
      <c r="D247" s="9">
        <v>7.9</v>
      </c>
      <c r="E247" s="9">
        <v>13.1</v>
      </c>
      <c r="F247" s="9">
        <v>331.8</v>
      </c>
      <c r="G247" s="9">
        <v>82.05</v>
      </c>
      <c r="H247" s="9">
        <v>10.199999999999999</v>
      </c>
      <c r="I247" s="9">
        <v>72.17</v>
      </c>
      <c r="J247" s="9">
        <v>56.7</v>
      </c>
      <c r="K247" s="9">
        <v>16051.94</v>
      </c>
      <c r="L247" s="9">
        <v>896.8</v>
      </c>
      <c r="M247" s="9">
        <v>504.59</v>
      </c>
      <c r="N247" s="9">
        <v>149.13999999999999</v>
      </c>
      <c r="O247" s="9">
        <v>1112.72</v>
      </c>
      <c r="P247" s="9">
        <v>129.38999999999999</v>
      </c>
      <c r="Q247" s="9">
        <v>99.75</v>
      </c>
      <c r="R247" s="14">
        <v>39.270000000000003</v>
      </c>
      <c r="S247" s="23">
        <v>247</v>
      </c>
      <c r="T247">
        <f t="shared" si="3"/>
        <v>6.931997004723417E-2</v>
      </c>
      <c r="U247" s="238">
        <v>1</v>
      </c>
    </row>
    <row r="248" spans="1:21" x14ac:dyDescent="0.25">
      <c r="A248" s="13" t="s">
        <v>265</v>
      </c>
      <c r="B248" s="9">
        <v>363</v>
      </c>
      <c r="C248" s="9">
        <v>173.2</v>
      </c>
      <c r="D248" s="9">
        <v>9.1</v>
      </c>
      <c r="E248" s="9">
        <v>15.7</v>
      </c>
      <c r="F248" s="9">
        <v>331.6</v>
      </c>
      <c r="G248" s="9">
        <v>82.05</v>
      </c>
      <c r="H248" s="9">
        <v>10.199999999999999</v>
      </c>
      <c r="I248" s="9">
        <v>85.45</v>
      </c>
      <c r="J248" s="9">
        <v>67.099999999999994</v>
      </c>
      <c r="K248" s="9">
        <v>19414.43</v>
      </c>
      <c r="L248" s="9">
        <v>1069.7</v>
      </c>
      <c r="M248" s="9">
        <v>604.58000000000004</v>
      </c>
      <c r="N248" s="9">
        <v>150.72999999999999</v>
      </c>
      <c r="O248" s="9">
        <v>1362.07</v>
      </c>
      <c r="P248" s="9">
        <v>157.28</v>
      </c>
      <c r="Q248" s="9">
        <v>121.48</v>
      </c>
      <c r="R248" s="14">
        <v>39.92</v>
      </c>
      <c r="S248" s="23">
        <v>248</v>
      </c>
      <c r="T248">
        <f t="shared" si="3"/>
        <v>7.0157609571849383E-2</v>
      </c>
      <c r="U248" s="237">
        <v>1</v>
      </c>
    </row>
    <row r="249" spans="1:21" ht="15.75" thickBot="1" x14ac:dyDescent="0.3">
      <c r="A249" s="13" t="s">
        <v>266</v>
      </c>
      <c r="B249" s="9">
        <v>353</v>
      </c>
      <c r="C249" s="9">
        <v>254</v>
      </c>
      <c r="D249" s="9">
        <v>9.5</v>
      </c>
      <c r="E249" s="9">
        <v>16.399999999999999</v>
      </c>
      <c r="F249" s="9">
        <v>320.2</v>
      </c>
      <c r="G249" s="9">
        <v>122.25</v>
      </c>
      <c r="H249" s="9">
        <v>16</v>
      </c>
      <c r="I249" s="9">
        <v>115.93</v>
      </c>
      <c r="J249" s="9">
        <v>91</v>
      </c>
      <c r="K249" s="9">
        <v>26754.31</v>
      </c>
      <c r="L249" s="9">
        <v>1515.8</v>
      </c>
      <c r="M249" s="9">
        <v>840.02</v>
      </c>
      <c r="N249" s="9">
        <v>151.91999999999999</v>
      </c>
      <c r="O249" s="9">
        <v>4483.1400000000003</v>
      </c>
      <c r="P249" s="9">
        <v>353</v>
      </c>
      <c r="Q249" s="9">
        <v>269.04000000000002</v>
      </c>
      <c r="R249" s="14">
        <v>62.19</v>
      </c>
      <c r="S249" s="23">
        <v>249</v>
      </c>
      <c r="T249">
        <f t="shared" si="3"/>
        <v>0.16756702004275201</v>
      </c>
      <c r="U249" s="238">
        <v>1</v>
      </c>
    </row>
    <row r="250" spans="1:21" x14ac:dyDescent="0.25">
      <c r="A250" s="13" t="s">
        <v>267</v>
      </c>
      <c r="B250" s="9">
        <v>357</v>
      </c>
      <c r="C250" s="9">
        <v>255</v>
      </c>
      <c r="D250" s="9">
        <v>10.5</v>
      </c>
      <c r="E250" s="9">
        <v>18.3</v>
      </c>
      <c r="F250" s="9">
        <v>320.39999999999998</v>
      </c>
      <c r="G250" s="9">
        <v>122.25</v>
      </c>
      <c r="H250" s="9">
        <v>16</v>
      </c>
      <c r="I250" s="9">
        <v>129.16999999999999</v>
      </c>
      <c r="J250" s="9">
        <v>101.4</v>
      </c>
      <c r="K250" s="9">
        <v>30209.8</v>
      </c>
      <c r="L250" s="9">
        <v>1692.4</v>
      </c>
      <c r="M250" s="9">
        <v>942.22</v>
      </c>
      <c r="N250" s="9">
        <v>152.93</v>
      </c>
      <c r="O250" s="9">
        <v>5062.32</v>
      </c>
      <c r="P250" s="9">
        <v>397.04</v>
      </c>
      <c r="Q250" s="9">
        <v>302.87</v>
      </c>
      <c r="R250" s="14">
        <v>62.6</v>
      </c>
      <c r="S250" s="23">
        <v>250</v>
      </c>
      <c r="T250">
        <f t="shared" si="3"/>
        <v>0.16757211236088951</v>
      </c>
      <c r="U250" s="237">
        <v>1</v>
      </c>
    </row>
    <row r="251" spans="1:21" ht="15.75" thickBot="1" x14ac:dyDescent="0.3">
      <c r="A251" s="13" t="s">
        <v>268</v>
      </c>
      <c r="B251" s="9">
        <v>360</v>
      </c>
      <c r="C251" s="9">
        <v>256</v>
      </c>
      <c r="D251" s="9">
        <v>11.4</v>
      </c>
      <c r="E251" s="9">
        <v>19.899999999999999</v>
      </c>
      <c r="F251" s="9">
        <v>320.2</v>
      </c>
      <c r="G251" s="9">
        <v>122.3</v>
      </c>
      <c r="H251" s="9">
        <v>16</v>
      </c>
      <c r="I251" s="9">
        <v>140.59</v>
      </c>
      <c r="J251" s="9">
        <v>110.4</v>
      </c>
      <c r="K251" s="9">
        <v>33153.980000000003</v>
      </c>
      <c r="L251" s="9">
        <v>1841.9</v>
      </c>
      <c r="M251" s="9">
        <v>1029.5999999999999</v>
      </c>
      <c r="N251" s="9">
        <v>153.57</v>
      </c>
      <c r="O251" s="9">
        <v>5570.48</v>
      </c>
      <c r="P251" s="9">
        <v>435.19</v>
      </c>
      <c r="Q251" s="9">
        <v>332.26</v>
      </c>
      <c r="R251" s="14">
        <v>62.95</v>
      </c>
      <c r="S251" s="23">
        <v>251</v>
      </c>
      <c r="T251">
        <f t="shared" si="3"/>
        <v>0.16801844001836277</v>
      </c>
      <c r="U251" s="238">
        <v>1</v>
      </c>
    </row>
    <row r="252" spans="1:21" x14ac:dyDescent="0.25">
      <c r="A252" s="13" t="s">
        <v>270</v>
      </c>
      <c r="B252" s="9">
        <v>399</v>
      </c>
      <c r="C252" s="9">
        <v>140</v>
      </c>
      <c r="D252" s="9">
        <v>6.4</v>
      </c>
      <c r="E252" s="9">
        <v>8.8000000000000007</v>
      </c>
      <c r="F252" s="9">
        <v>381.4</v>
      </c>
      <c r="G252" s="9">
        <v>66.8</v>
      </c>
      <c r="H252" s="9">
        <v>10.199999999999999</v>
      </c>
      <c r="I252" s="9">
        <v>49.94</v>
      </c>
      <c r="J252" s="9">
        <v>39.200000000000003</v>
      </c>
      <c r="K252" s="9">
        <v>12656.64</v>
      </c>
      <c r="L252" s="9">
        <v>634.4</v>
      </c>
      <c r="M252" s="9">
        <v>365.15</v>
      </c>
      <c r="N252" s="9">
        <v>159.19</v>
      </c>
      <c r="O252" s="9">
        <v>403.59</v>
      </c>
      <c r="P252" s="9">
        <v>57.66</v>
      </c>
      <c r="Q252" s="9">
        <v>45.32</v>
      </c>
      <c r="R252" s="14">
        <v>28.43</v>
      </c>
      <c r="S252" s="23">
        <v>252</v>
      </c>
      <c r="T252">
        <f t="shared" si="3"/>
        <v>3.1887609981796114E-2</v>
      </c>
      <c r="U252" s="237">
        <v>1</v>
      </c>
    </row>
    <row r="253" spans="1:21" ht="15.75" thickBot="1" x14ac:dyDescent="0.3">
      <c r="A253" s="13" t="s">
        <v>271</v>
      </c>
      <c r="B253" s="9">
        <v>403</v>
      </c>
      <c r="C253" s="9">
        <v>140</v>
      </c>
      <c r="D253" s="9">
        <v>7</v>
      </c>
      <c r="E253" s="9">
        <v>11.2</v>
      </c>
      <c r="F253" s="9">
        <v>380.6</v>
      </c>
      <c r="G253" s="9">
        <v>66.5</v>
      </c>
      <c r="H253" s="9">
        <v>10.199999999999999</v>
      </c>
      <c r="I253" s="9">
        <v>58.9</v>
      </c>
      <c r="J253" s="9">
        <v>46.2</v>
      </c>
      <c r="K253" s="9">
        <v>15570.06</v>
      </c>
      <c r="L253" s="9">
        <v>772.7</v>
      </c>
      <c r="M253" s="9">
        <v>442.32</v>
      </c>
      <c r="N253" s="9">
        <v>162.59</v>
      </c>
      <c r="O253" s="9">
        <v>513.63</v>
      </c>
      <c r="P253" s="9">
        <v>73.38</v>
      </c>
      <c r="Q253" s="9">
        <v>57.47</v>
      </c>
      <c r="R253" s="14">
        <v>29.53</v>
      </c>
      <c r="S253" s="23">
        <v>253</v>
      </c>
      <c r="T253">
        <f t="shared" si="3"/>
        <v>3.2988312183768076E-2</v>
      </c>
      <c r="U253" s="238">
        <v>1</v>
      </c>
    </row>
    <row r="254" spans="1:21" x14ac:dyDescent="0.25">
      <c r="A254" s="13" t="s">
        <v>272</v>
      </c>
      <c r="B254" s="9">
        <v>403</v>
      </c>
      <c r="C254" s="9">
        <v>177</v>
      </c>
      <c r="D254" s="9">
        <v>7.5</v>
      </c>
      <c r="E254" s="9">
        <v>10.9</v>
      </c>
      <c r="F254" s="9">
        <v>381.2</v>
      </c>
      <c r="G254" s="9">
        <v>84.75</v>
      </c>
      <c r="H254" s="9">
        <v>10.199999999999999</v>
      </c>
      <c r="I254" s="9">
        <v>68.069999999999993</v>
      </c>
      <c r="J254" s="9">
        <v>53.4</v>
      </c>
      <c r="K254" s="9">
        <v>18613.439999999999</v>
      </c>
      <c r="L254" s="9">
        <v>923.7</v>
      </c>
      <c r="M254" s="9">
        <v>522.88</v>
      </c>
      <c r="N254" s="9">
        <v>165.36</v>
      </c>
      <c r="O254" s="9">
        <v>1009.08</v>
      </c>
      <c r="P254" s="9">
        <v>114.02</v>
      </c>
      <c r="Q254" s="9">
        <v>88.32</v>
      </c>
      <c r="R254" s="14">
        <v>38.5</v>
      </c>
      <c r="S254" s="23">
        <v>254</v>
      </c>
      <c r="T254">
        <f t="shared" si="3"/>
        <v>5.421244004332354E-2</v>
      </c>
      <c r="U254" s="237">
        <v>1</v>
      </c>
    </row>
    <row r="255" spans="1:21" ht="15.75" thickBot="1" x14ac:dyDescent="0.3">
      <c r="A255" s="13" t="s">
        <v>273</v>
      </c>
      <c r="B255" s="9">
        <v>407</v>
      </c>
      <c r="C255" s="9">
        <v>178</v>
      </c>
      <c r="D255" s="9">
        <v>7.7</v>
      </c>
      <c r="E255" s="9">
        <v>12.8</v>
      </c>
      <c r="F255" s="9">
        <v>381.4</v>
      </c>
      <c r="G255" s="9">
        <v>85.15</v>
      </c>
      <c r="H255" s="9">
        <v>10.199999999999999</v>
      </c>
      <c r="I255" s="9">
        <v>75.83</v>
      </c>
      <c r="J255" s="9">
        <v>59.5</v>
      </c>
      <c r="K255" s="9">
        <v>21585.78</v>
      </c>
      <c r="L255" s="9">
        <v>1060.7</v>
      </c>
      <c r="M255" s="9">
        <v>597.5</v>
      </c>
      <c r="N255" s="9">
        <v>168.72</v>
      </c>
      <c r="O255" s="9">
        <v>1204.97</v>
      </c>
      <c r="P255" s="9">
        <v>135.38999999999999</v>
      </c>
      <c r="Q255" s="9">
        <v>104.49</v>
      </c>
      <c r="R255" s="14">
        <v>39.86</v>
      </c>
      <c r="S255" s="23">
        <v>255</v>
      </c>
      <c r="T255">
        <f t="shared" si="3"/>
        <v>5.5822397893427994E-2</v>
      </c>
      <c r="U255" s="238">
        <v>1</v>
      </c>
    </row>
    <row r="256" spans="1:21" x14ac:dyDescent="0.25">
      <c r="A256" s="13" t="s">
        <v>274</v>
      </c>
      <c r="B256" s="9">
        <v>410</v>
      </c>
      <c r="C256" s="9">
        <v>179</v>
      </c>
      <c r="D256" s="9">
        <v>8.8000000000000007</v>
      </c>
      <c r="E256" s="9">
        <v>14.4</v>
      </c>
      <c r="F256" s="9">
        <v>381.2</v>
      </c>
      <c r="G256" s="9">
        <v>85.1</v>
      </c>
      <c r="H256" s="9">
        <v>10.199999999999999</v>
      </c>
      <c r="I256" s="9">
        <v>85.99</v>
      </c>
      <c r="J256" s="9">
        <v>67.5</v>
      </c>
      <c r="K256" s="9">
        <v>24557.5</v>
      </c>
      <c r="L256" s="9">
        <v>1197.9000000000001</v>
      </c>
      <c r="M256" s="9">
        <v>678.1</v>
      </c>
      <c r="N256" s="9">
        <v>168.99</v>
      </c>
      <c r="O256" s="9">
        <v>1379.08</v>
      </c>
      <c r="P256" s="9">
        <v>154.09</v>
      </c>
      <c r="Q256" s="9">
        <v>119.34</v>
      </c>
      <c r="R256" s="14">
        <v>40.049999999999997</v>
      </c>
      <c r="S256" s="23">
        <v>256</v>
      </c>
      <c r="T256">
        <f t="shared" si="3"/>
        <v>5.6157182123587494E-2</v>
      </c>
      <c r="U256" s="237">
        <v>1</v>
      </c>
    </row>
    <row r="257" spans="1:21" ht="15.75" thickBot="1" x14ac:dyDescent="0.3">
      <c r="A257" s="13" t="s">
        <v>275</v>
      </c>
      <c r="B257" s="9">
        <v>413</v>
      </c>
      <c r="C257" s="9">
        <v>180</v>
      </c>
      <c r="D257" s="9">
        <v>9.6999999999999993</v>
      </c>
      <c r="E257" s="9">
        <v>16</v>
      </c>
      <c r="F257" s="9">
        <v>381</v>
      </c>
      <c r="G257" s="9">
        <v>85.15</v>
      </c>
      <c r="H257" s="9">
        <v>10.199999999999999</v>
      </c>
      <c r="I257" s="9">
        <v>95.45</v>
      </c>
      <c r="J257" s="9">
        <v>74.900000000000006</v>
      </c>
      <c r="K257" s="9">
        <v>27495.01</v>
      </c>
      <c r="L257" s="9">
        <v>1331.5</v>
      </c>
      <c r="M257" s="9">
        <v>756.09</v>
      </c>
      <c r="N257" s="9">
        <v>169.72</v>
      </c>
      <c r="O257" s="9">
        <v>1558.58</v>
      </c>
      <c r="P257" s="9">
        <v>173.18</v>
      </c>
      <c r="Q257" s="9">
        <v>134.4</v>
      </c>
      <c r="R257" s="14">
        <v>40.409999999999997</v>
      </c>
      <c r="S257" s="23">
        <v>257</v>
      </c>
      <c r="T257">
        <f t="shared" si="3"/>
        <v>5.6685922281897699E-2</v>
      </c>
      <c r="U257" s="238">
        <v>1</v>
      </c>
    </row>
    <row r="258" spans="1:21" x14ac:dyDescent="0.25">
      <c r="A258" s="13" t="s">
        <v>276</v>
      </c>
      <c r="B258" s="9">
        <v>417</v>
      </c>
      <c r="C258" s="9">
        <v>181</v>
      </c>
      <c r="D258" s="9">
        <v>10.9</v>
      </c>
      <c r="E258" s="9">
        <v>18.2</v>
      </c>
      <c r="F258" s="9">
        <v>380.6</v>
      </c>
      <c r="G258" s="9">
        <v>85.05</v>
      </c>
      <c r="H258" s="9">
        <v>10.199999999999999</v>
      </c>
      <c r="I258" s="9">
        <v>108.26</v>
      </c>
      <c r="J258" s="9">
        <v>85</v>
      </c>
      <c r="K258" s="9">
        <v>31537.51</v>
      </c>
      <c r="L258" s="9">
        <v>1512.6</v>
      </c>
      <c r="M258" s="9">
        <v>862.63</v>
      </c>
      <c r="N258" s="9">
        <v>170.68</v>
      </c>
      <c r="O258" s="9">
        <v>1803.36</v>
      </c>
      <c r="P258" s="9">
        <v>199.27</v>
      </c>
      <c r="Q258" s="9">
        <v>155.06</v>
      </c>
      <c r="R258" s="14">
        <v>40.81</v>
      </c>
      <c r="S258" s="23">
        <v>258</v>
      </c>
      <c r="T258">
        <f t="shared" si="3"/>
        <v>5.7181432522732452E-2</v>
      </c>
      <c r="U258" s="237">
        <v>1</v>
      </c>
    </row>
    <row r="259" spans="1:21" ht="15.75" thickBot="1" x14ac:dyDescent="0.3">
      <c r="A259" s="13" t="s">
        <v>277</v>
      </c>
      <c r="B259" s="9">
        <v>450</v>
      </c>
      <c r="C259" s="9">
        <v>152</v>
      </c>
      <c r="D259" s="9">
        <v>7.6</v>
      </c>
      <c r="E259" s="9">
        <v>10.8</v>
      </c>
      <c r="F259" s="9">
        <v>428.4</v>
      </c>
      <c r="G259" s="9">
        <v>72.2</v>
      </c>
      <c r="H259" s="9">
        <v>10.199999999999999</v>
      </c>
      <c r="I259" s="9">
        <v>66.28</v>
      </c>
      <c r="J259" s="9">
        <v>52</v>
      </c>
      <c r="K259" s="9">
        <v>21216.720000000001</v>
      </c>
      <c r="L259" s="9">
        <v>943</v>
      </c>
      <c r="M259" s="9">
        <v>544.30999999999995</v>
      </c>
      <c r="N259" s="9">
        <v>178.91</v>
      </c>
      <c r="O259" s="9">
        <v>634.05999999999995</v>
      </c>
      <c r="P259" s="9">
        <v>83.43</v>
      </c>
      <c r="Q259" s="9">
        <v>65.75</v>
      </c>
      <c r="R259" s="14">
        <v>30.93</v>
      </c>
      <c r="S259" s="23">
        <v>259</v>
      </c>
      <c r="T259">
        <f t="shared" si="3"/>
        <v>2.9884920949138222E-2</v>
      </c>
      <c r="U259" s="238">
        <v>1</v>
      </c>
    </row>
    <row r="260" spans="1:21" x14ac:dyDescent="0.25">
      <c r="A260" s="13" t="s">
        <v>286</v>
      </c>
      <c r="B260" s="9">
        <v>466</v>
      </c>
      <c r="C260" s="9">
        <v>193</v>
      </c>
      <c r="D260" s="9">
        <v>11.4</v>
      </c>
      <c r="E260" s="9">
        <v>19</v>
      </c>
      <c r="F260" s="9">
        <v>428</v>
      </c>
      <c r="G260" s="9">
        <v>90.8</v>
      </c>
      <c r="H260" s="9">
        <v>10.199999999999999</v>
      </c>
      <c r="I260" s="9">
        <v>123.03</v>
      </c>
      <c r="J260" s="9">
        <v>96.6</v>
      </c>
      <c r="K260" s="9">
        <v>44505.67</v>
      </c>
      <c r="L260" s="9">
        <v>1910.1</v>
      </c>
      <c r="M260" s="9">
        <v>1090.07</v>
      </c>
      <c r="N260" s="9">
        <v>190.2</v>
      </c>
      <c r="O260" s="9">
        <v>2282.42</v>
      </c>
      <c r="P260" s="9">
        <v>236.52</v>
      </c>
      <c r="Q260" s="9">
        <v>184.24</v>
      </c>
      <c r="R260" s="14">
        <v>43.07</v>
      </c>
      <c r="S260" s="23">
        <v>260</v>
      </c>
      <c r="T260">
        <f t="shared" si="3"/>
        <v>5.1283802715474232E-2</v>
      </c>
      <c r="U260" s="237">
        <v>1</v>
      </c>
    </row>
    <row r="261" spans="1:21" ht="15.75" thickBot="1" x14ac:dyDescent="0.3">
      <c r="A261" s="13" t="s">
        <v>287</v>
      </c>
      <c r="B261" s="9">
        <v>469</v>
      </c>
      <c r="C261" s="9">
        <v>194</v>
      </c>
      <c r="D261" s="9">
        <v>12.6</v>
      </c>
      <c r="E261" s="9">
        <v>20.6</v>
      </c>
      <c r="F261" s="9">
        <v>427.8</v>
      </c>
      <c r="G261" s="9">
        <v>90.7</v>
      </c>
      <c r="H261" s="9">
        <v>10.199999999999999</v>
      </c>
      <c r="I261" s="9">
        <v>134.72</v>
      </c>
      <c r="J261" s="9">
        <v>105.8</v>
      </c>
      <c r="K261" s="9">
        <v>48825.33</v>
      </c>
      <c r="L261" s="9">
        <v>2082.1</v>
      </c>
      <c r="M261" s="9">
        <v>1193.69</v>
      </c>
      <c r="N261" s="9">
        <v>190.37</v>
      </c>
      <c r="O261" s="9">
        <v>2514.63</v>
      </c>
      <c r="P261" s="9">
        <v>259.24</v>
      </c>
      <c r="Q261" s="9">
        <v>202.7</v>
      </c>
      <c r="R261" s="14">
        <v>43.2</v>
      </c>
      <c r="S261" s="23">
        <v>261</v>
      </c>
      <c r="T261">
        <f t="shared" ref="T261:T309" si="4">O261/K261</f>
        <v>5.1502570489538935E-2</v>
      </c>
      <c r="U261" s="238">
        <v>1</v>
      </c>
    </row>
    <row r="262" spans="1:21" x14ac:dyDescent="0.25">
      <c r="A262" s="13" t="s">
        <v>278</v>
      </c>
      <c r="B262" s="9">
        <v>455</v>
      </c>
      <c r="C262" s="9">
        <v>153</v>
      </c>
      <c r="D262" s="9">
        <v>8</v>
      </c>
      <c r="E262" s="9">
        <v>13.3</v>
      </c>
      <c r="F262" s="9">
        <v>428.4</v>
      </c>
      <c r="G262" s="9">
        <v>72.5</v>
      </c>
      <c r="H262" s="9">
        <v>10.199999999999999</v>
      </c>
      <c r="I262" s="9">
        <v>75.86</v>
      </c>
      <c r="J262" s="9">
        <v>59.6</v>
      </c>
      <c r="K262" s="9">
        <v>25498.98</v>
      </c>
      <c r="L262" s="9">
        <v>1120.8</v>
      </c>
      <c r="M262" s="9">
        <v>642.4</v>
      </c>
      <c r="N262" s="9">
        <v>183.34</v>
      </c>
      <c r="O262" s="9">
        <v>796.13</v>
      </c>
      <c r="P262" s="9">
        <v>104.07</v>
      </c>
      <c r="Q262" s="9">
        <v>81.540000000000006</v>
      </c>
      <c r="R262" s="14">
        <v>32.39</v>
      </c>
      <c r="S262" s="23">
        <v>262</v>
      </c>
      <c r="T262">
        <f t="shared" si="4"/>
        <v>3.1222033195053293E-2</v>
      </c>
      <c r="U262" s="237">
        <v>1</v>
      </c>
    </row>
    <row r="263" spans="1:21" ht="15.75" thickBot="1" x14ac:dyDescent="0.3">
      <c r="A263" s="13" t="s">
        <v>279</v>
      </c>
      <c r="B263" s="9">
        <v>459</v>
      </c>
      <c r="C263" s="9">
        <v>154</v>
      </c>
      <c r="D263" s="9">
        <v>9.1</v>
      </c>
      <c r="E263" s="9">
        <v>15.4</v>
      </c>
      <c r="F263" s="9">
        <v>428.2</v>
      </c>
      <c r="G263" s="9">
        <v>72.45</v>
      </c>
      <c r="H263" s="9">
        <v>10.199999999999999</v>
      </c>
      <c r="I263" s="9">
        <v>87.29</v>
      </c>
      <c r="J263" s="9">
        <v>68.5</v>
      </c>
      <c r="K263" s="9">
        <v>29698.29</v>
      </c>
      <c r="L263" s="9">
        <v>1294</v>
      </c>
      <c r="M263" s="9">
        <v>744.05</v>
      </c>
      <c r="N263" s="9">
        <v>184.45</v>
      </c>
      <c r="O263" s="9">
        <v>940.55</v>
      </c>
      <c r="P263" s="9">
        <v>122.15</v>
      </c>
      <c r="Q263" s="9">
        <v>96.04</v>
      </c>
      <c r="R263" s="14">
        <v>32.83</v>
      </c>
      <c r="S263" s="23">
        <v>263</v>
      </c>
      <c r="T263">
        <f t="shared" si="4"/>
        <v>3.1670173602587892E-2</v>
      </c>
      <c r="U263" s="238">
        <v>1</v>
      </c>
    </row>
    <row r="264" spans="1:21" x14ac:dyDescent="0.25">
      <c r="A264" s="13" t="s">
        <v>280</v>
      </c>
      <c r="B264" s="9">
        <v>462</v>
      </c>
      <c r="C264" s="9">
        <v>154.4</v>
      </c>
      <c r="D264" s="9">
        <v>9.6</v>
      </c>
      <c r="E264" s="9">
        <v>17</v>
      </c>
      <c r="F264" s="9">
        <v>428</v>
      </c>
      <c r="G264" s="9">
        <v>72.400000000000006</v>
      </c>
      <c r="H264" s="9">
        <v>10.199999999999999</v>
      </c>
      <c r="I264" s="9">
        <v>94.48</v>
      </c>
      <c r="J264" s="9">
        <v>74.2</v>
      </c>
      <c r="K264" s="9">
        <v>32674.03</v>
      </c>
      <c r="L264" s="9">
        <v>1414.5</v>
      </c>
      <c r="M264" s="9">
        <v>813.29</v>
      </c>
      <c r="N264" s="9">
        <v>185.97</v>
      </c>
      <c r="O264" s="9">
        <v>1046.53</v>
      </c>
      <c r="P264" s="9">
        <v>135.56</v>
      </c>
      <c r="Q264" s="9">
        <v>106.56</v>
      </c>
      <c r="R264" s="14">
        <v>33.28</v>
      </c>
      <c r="S264" s="23">
        <v>264</v>
      </c>
      <c r="T264">
        <f t="shared" si="4"/>
        <v>3.2029412961915013E-2</v>
      </c>
      <c r="U264" s="237">
        <v>1</v>
      </c>
    </row>
    <row r="265" spans="1:21" ht="15.75" thickBot="1" x14ac:dyDescent="0.3">
      <c r="A265" s="13" t="s">
        <v>281</v>
      </c>
      <c r="B265" s="9">
        <v>466</v>
      </c>
      <c r="C265" s="9">
        <v>155.30000000000001</v>
      </c>
      <c r="D265" s="9">
        <v>10.5</v>
      </c>
      <c r="E265" s="9">
        <v>18.899999999999999</v>
      </c>
      <c r="F265" s="9">
        <v>428.2</v>
      </c>
      <c r="G265" s="9">
        <v>72.400000000000006</v>
      </c>
      <c r="H265" s="9">
        <v>10.199999999999999</v>
      </c>
      <c r="I265" s="9">
        <v>104.56</v>
      </c>
      <c r="J265" s="9">
        <v>82.1</v>
      </c>
      <c r="K265" s="9">
        <v>36624.870000000003</v>
      </c>
      <c r="L265" s="9">
        <v>1571.9</v>
      </c>
      <c r="M265" s="9">
        <v>906.27</v>
      </c>
      <c r="N265" s="9">
        <v>187.16</v>
      </c>
      <c r="O265" s="9">
        <v>1184.51</v>
      </c>
      <c r="P265" s="9">
        <v>152.55000000000001</v>
      </c>
      <c r="Q265" s="9">
        <v>120.2</v>
      </c>
      <c r="R265" s="14">
        <v>33.659999999999997</v>
      </c>
      <c r="S265" s="23">
        <v>265</v>
      </c>
      <c r="T265">
        <f t="shared" si="4"/>
        <v>3.2341684762294036E-2</v>
      </c>
      <c r="U265" s="238">
        <v>1</v>
      </c>
    </row>
    <row r="266" spans="1:21" x14ac:dyDescent="0.25">
      <c r="A266" s="13" t="s">
        <v>282</v>
      </c>
      <c r="B266" s="9">
        <v>453</v>
      </c>
      <c r="C266" s="9">
        <v>189.9</v>
      </c>
      <c r="D266" s="9">
        <v>8.5</v>
      </c>
      <c r="E266" s="9">
        <v>12.7</v>
      </c>
      <c r="F266" s="9">
        <v>427.6</v>
      </c>
      <c r="G266" s="9">
        <v>90.7</v>
      </c>
      <c r="H266" s="9">
        <v>10.199999999999999</v>
      </c>
      <c r="I266" s="9">
        <v>85.47</v>
      </c>
      <c r="J266" s="9">
        <v>67.099999999999994</v>
      </c>
      <c r="K266" s="9">
        <v>29321.46</v>
      </c>
      <c r="L266" s="9">
        <v>1294.5999999999999</v>
      </c>
      <c r="M266" s="9">
        <v>734.66</v>
      </c>
      <c r="N266" s="9">
        <v>185.22</v>
      </c>
      <c r="O266" s="9">
        <v>1452.13</v>
      </c>
      <c r="P266" s="9">
        <v>152.94</v>
      </c>
      <c r="Q266" s="9">
        <v>118.65</v>
      </c>
      <c r="R266" s="14">
        <v>41.22</v>
      </c>
      <c r="S266" s="23">
        <v>266</v>
      </c>
      <c r="T266">
        <f t="shared" si="4"/>
        <v>4.9524477976199008E-2</v>
      </c>
      <c r="U266" s="237">
        <v>1</v>
      </c>
    </row>
    <row r="267" spans="1:21" ht="15.75" thickBot="1" x14ac:dyDescent="0.3">
      <c r="A267" s="13" t="s">
        <v>283</v>
      </c>
      <c r="B267" s="9">
        <v>457</v>
      </c>
      <c r="C267" s="9">
        <v>190</v>
      </c>
      <c r="D267" s="9">
        <v>9</v>
      </c>
      <c r="E267" s="9">
        <v>14.5</v>
      </c>
      <c r="F267" s="9">
        <v>428</v>
      </c>
      <c r="G267" s="9">
        <v>90.5</v>
      </c>
      <c r="H267" s="9">
        <v>10.199999999999999</v>
      </c>
      <c r="I267" s="9">
        <v>94.51</v>
      </c>
      <c r="J267" s="9">
        <v>74.2</v>
      </c>
      <c r="K267" s="9">
        <v>33262.54</v>
      </c>
      <c r="L267" s="9">
        <v>1455.7</v>
      </c>
      <c r="M267" s="9">
        <v>825.08</v>
      </c>
      <c r="N267" s="9">
        <v>187.6</v>
      </c>
      <c r="O267" s="9">
        <v>1660.63</v>
      </c>
      <c r="P267" s="9">
        <v>174.8</v>
      </c>
      <c r="Q267" s="9">
        <v>135.5</v>
      </c>
      <c r="R267" s="14">
        <v>41.92</v>
      </c>
      <c r="S267" s="23">
        <v>267</v>
      </c>
      <c r="T267">
        <f t="shared" si="4"/>
        <v>4.9924930567539341E-2</v>
      </c>
      <c r="U267" s="238">
        <v>1</v>
      </c>
    </row>
    <row r="268" spans="1:21" x14ac:dyDescent="0.25">
      <c r="A268" s="13" t="s">
        <v>284</v>
      </c>
      <c r="B268" s="9">
        <v>460</v>
      </c>
      <c r="C268" s="9">
        <v>191</v>
      </c>
      <c r="D268" s="9">
        <v>9.9</v>
      </c>
      <c r="E268" s="9">
        <v>16</v>
      </c>
      <c r="F268" s="9">
        <v>428</v>
      </c>
      <c r="G268" s="9">
        <v>90.55</v>
      </c>
      <c r="H268" s="9">
        <v>10.199999999999999</v>
      </c>
      <c r="I268" s="9">
        <v>104.39</v>
      </c>
      <c r="J268" s="9">
        <v>81.900000000000006</v>
      </c>
      <c r="K268" s="9">
        <v>37004.019999999997</v>
      </c>
      <c r="L268" s="9">
        <v>1608.9</v>
      </c>
      <c r="M268" s="9">
        <v>914.58</v>
      </c>
      <c r="N268" s="9">
        <v>188.28</v>
      </c>
      <c r="O268" s="9">
        <v>1862.06</v>
      </c>
      <c r="P268" s="9">
        <v>194.98</v>
      </c>
      <c r="Q268" s="9">
        <v>151.49</v>
      </c>
      <c r="R268" s="14">
        <v>42.24</v>
      </c>
      <c r="S268" s="23">
        <v>268</v>
      </c>
      <c r="T268">
        <f t="shared" si="4"/>
        <v>5.03204786939365E-2</v>
      </c>
      <c r="U268" s="237">
        <v>1</v>
      </c>
    </row>
    <row r="269" spans="1:21" ht="15.75" thickBot="1" x14ac:dyDescent="0.3">
      <c r="A269" s="13" t="s">
        <v>285</v>
      </c>
      <c r="B269" s="9">
        <v>463</v>
      </c>
      <c r="C269" s="9">
        <v>192</v>
      </c>
      <c r="D269" s="9">
        <v>10.5</v>
      </c>
      <c r="E269" s="9">
        <v>17.7</v>
      </c>
      <c r="F269" s="9">
        <v>427.6</v>
      </c>
      <c r="G269" s="9">
        <v>90.75</v>
      </c>
      <c r="H269" s="9">
        <v>10.199999999999999</v>
      </c>
      <c r="I269" s="9">
        <v>113.76</v>
      </c>
      <c r="J269" s="9">
        <v>89.3</v>
      </c>
      <c r="K269" s="9">
        <v>40952.17</v>
      </c>
      <c r="L269" s="9">
        <v>1769</v>
      </c>
      <c r="M269" s="9">
        <v>1006.08</v>
      </c>
      <c r="N269" s="9">
        <v>189.73</v>
      </c>
      <c r="O269" s="9">
        <v>2092.64</v>
      </c>
      <c r="P269" s="9">
        <v>217.98</v>
      </c>
      <c r="Q269" s="9">
        <v>169.35</v>
      </c>
      <c r="R269" s="14">
        <v>42.89</v>
      </c>
      <c r="S269" s="23">
        <v>269</v>
      </c>
      <c r="T269">
        <f t="shared" si="4"/>
        <v>5.1099612059629561E-2</v>
      </c>
      <c r="U269" s="238">
        <v>1</v>
      </c>
    </row>
    <row r="270" spans="1:21" x14ac:dyDescent="0.25">
      <c r="A270" s="13" t="s">
        <v>288</v>
      </c>
      <c r="B270" s="9">
        <v>533</v>
      </c>
      <c r="C270" s="9">
        <v>209</v>
      </c>
      <c r="D270" s="9">
        <v>10.199999999999999</v>
      </c>
      <c r="E270" s="9">
        <v>15.6</v>
      </c>
      <c r="F270" s="9">
        <v>501.8</v>
      </c>
      <c r="G270" s="9">
        <v>99.4</v>
      </c>
      <c r="H270" s="9">
        <v>12.7</v>
      </c>
      <c r="I270" s="9">
        <v>117.78</v>
      </c>
      <c r="J270" s="9">
        <v>92.5</v>
      </c>
      <c r="K270" s="9">
        <v>55246.34</v>
      </c>
      <c r="L270" s="9">
        <v>2073</v>
      </c>
      <c r="M270" s="9">
        <v>1181.69</v>
      </c>
      <c r="N270" s="9">
        <v>216.58</v>
      </c>
      <c r="O270" s="9">
        <v>2379.0100000000002</v>
      </c>
      <c r="P270" s="9">
        <v>227.66</v>
      </c>
      <c r="Q270" s="9">
        <v>177.43</v>
      </c>
      <c r="R270" s="14">
        <v>44.94</v>
      </c>
      <c r="S270" s="23">
        <v>270</v>
      </c>
      <c r="T270">
        <f t="shared" si="4"/>
        <v>4.3061857129359164E-2</v>
      </c>
      <c r="U270" s="237">
        <v>1</v>
      </c>
    </row>
    <row r="271" spans="1:21" ht="15.75" thickBot="1" x14ac:dyDescent="0.3">
      <c r="A271" s="13" t="s">
        <v>289</v>
      </c>
      <c r="B271" s="9">
        <v>537</v>
      </c>
      <c r="C271" s="9">
        <v>210</v>
      </c>
      <c r="D271" s="9">
        <v>10.9</v>
      </c>
      <c r="E271" s="9">
        <v>17.399999999999999</v>
      </c>
      <c r="F271" s="9">
        <v>502.2</v>
      </c>
      <c r="G271" s="9">
        <v>99.55</v>
      </c>
      <c r="H271" s="9">
        <v>12.7</v>
      </c>
      <c r="I271" s="9">
        <v>129.19999999999999</v>
      </c>
      <c r="J271" s="9">
        <v>101.4</v>
      </c>
      <c r="K271" s="9">
        <v>61702.67</v>
      </c>
      <c r="L271" s="9">
        <v>2298.1</v>
      </c>
      <c r="M271" s="9">
        <v>1310.1199999999999</v>
      </c>
      <c r="N271" s="9">
        <v>218.53</v>
      </c>
      <c r="O271" s="9">
        <v>2692.14</v>
      </c>
      <c r="P271" s="9">
        <v>256.39</v>
      </c>
      <c r="Q271" s="9">
        <v>199.87</v>
      </c>
      <c r="R271" s="14">
        <v>45.65</v>
      </c>
      <c r="S271" s="23">
        <v>271</v>
      </c>
      <c r="T271">
        <f t="shared" si="4"/>
        <v>4.3630850982623606E-2</v>
      </c>
      <c r="U271" s="238">
        <v>1</v>
      </c>
    </row>
    <row r="272" spans="1:21" x14ac:dyDescent="0.25">
      <c r="A272" s="13" t="s">
        <v>290</v>
      </c>
      <c r="B272" s="9">
        <v>539</v>
      </c>
      <c r="C272" s="9">
        <v>211</v>
      </c>
      <c r="D272" s="9">
        <v>11.6</v>
      </c>
      <c r="E272" s="9">
        <v>18.8</v>
      </c>
      <c r="F272" s="9">
        <v>501.4</v>
      </c>
      <c r="G272" s="9">
        <v>99.7</v>
      </c>
      <c r="H272" s="9">
        <v>12.7</v>
      </c>
      <c r="I272" s="9">
        <v>138.88</v>
      </c>
      <c r="J272" s="9">
        <v>109</v>
      </c>
      <c r="K272" s="9">
        <v>66731.56</v>
      </c>
      <c r="L272" s="9">
        <v>2476.1</v>
      </c>
      <c r="M272" s="9">
        <v>1413.46</v>
      </c>
      <c r="N272" s="9">
        <v>219.2</v>
      </c>
      <c r="O272" s="9">
        <v>2951.06</v>
      </c>
      <c r="P272" s="9">
        <v>279.72000000000003</v>
      </c>
      <c r="Q272" s="9">
        <v>218.28</v>
      </c>
      <c r="R272" s="14">
        <v>46.1</v>
      </c>
      <c r="S272" s="23">
        <v>272</v>
      </c>
      <c r="T272">
        <f t="shared" si="4"/>
        <v>4.4222853474427989E-2</v>
      </c>
      <c r="U272" s="237">
        <v>1</v>
      </c>
    </row>
    <row r="273" spans="1:21" ht="15.75" thickBot="1" x14ac:dyDescent="0.3">
      <c r="A273" s="13" t="s">
        <v>291</v>
      </c>
      <c r="B273" s="9">
        <v>544</v>
      </c>
      <c r="C273" s="9">
        <v>212</v>
      </c>
      <c r="D273" s="9">
        <v>13.1</v>
      </c>
      <c r="E273" s="9">
        <v>21.2</v>
      </c>
      <c r="F273" s="9">
        <v>501.6</v>
      </c>
      <c r="G273" s="9">
        <v>99.45</v>
      </c>
      <c r="H273" s="9">
        <v>12.7</v>
      </c>
      <c r="I273" s="9">
        <v>156.97999999999999</v>
      </c>
      <c r="J273" s="9">
        <v>123.2</v>
      </c>
      <c r="K273" s="9">
        <v>76082.720000000001</v>
      </c>
      <c r="L273" s="9">
        <v>2797.2</v>
      </c>
      <c r="M273" s="9">
        <v>1604</v>
      </c>
      <c r="N273" s="9">
        <v>220.15</v>
      </c>
      <c r="O273" s="9">
        <v>3377.3</v>
      </c>
      <c r="P273" s="9">
        <v>318.61</v>
      </c>
      <c r="Q273" s="9">
        <v>249.61</v>
      </c>
      <c r="R273" s="14">
        <v>46.38</v>
      </c>
      <c r="S273" s="23">
        <v>273</v>
      </c>
      <c r="T273">
        <f t="shared" si="4"/>
        <v>4.4389843055032734E-2</v>
      </c>
      <c r="U273" s="238">
        <v>1</v>
      </c>
    </row>
    <row r="274" spans="1:21" x14ac:dyDescent="0.25">
      <c r="A274" s="13" t="s">
        <v>292</v>
      </c>
      <c r="B274" s="9">
        <v>549</v>
      </c>
      <c r="C274" s="9">
        <v>214</v>
      </c>
      <c r="D274" s="9">
        <v>14.7</v>
      </c>
      <c r="E274" s="9">
        <v>23.6</v>
      </c>
      <c r="F274" s="9">
        <v>501.8</v>
      </c>
      <c r="G274" s="9">
        <v>99.65</v>
      </c>
      <c r="H274" s="9">
        <v>12.7</v>
      </c>
      <c r="I274" s="9">
        <v>176.16</v>
      </c>
      <c r="J274" s="9">
        <v>138.30000000000001</v>
      </c>
      <c r="K274" s="9">
        <v>86084.33</v>
      </c>
      <c r="L274" s="9">
        <v>3136</v>
      </c>
      <c r="M274" s="9">
        <v>1806.6</v>
      </c>
      <c r="N274" s="9">
        <v>221.06</v>
      </c>
      <c r="O274" s="9">
        <v>3869.6</v>
      </c>
      <c r="P274" s="9">
        <v>361.64</v>
      </c>
      <c r="Q274" s="9">
        <v>284.45999999999998</v>
      </c>
      <c r="R274" s="14">
        <v>46.87</v>
      </c>
      <c r="S274" s="23">
        <v>274</v>
      </c>
      <c r="T274">
        <f t="shared" si="4"/>
        <v>4.4951270457701184E-2</v>
      </c>
      <c r="U274" s="237">
        <v>1</v>
      </c>
    </row>
    <row r="275" spans="1:21" ht="15.75" thickBot="1" x14ac:dyDescent="0.3">
      <c r="A275" s="13" t="s">
        <v>293</v>
      </c>
      <c r="B275" s="9">
        <v>599</v>
      </c>
      <c r="C275" s="9">
        <v>178</v>
      </c>
      <c r="D275" s="9">
        <v>10</v>
      </c>
      <c r="E275" s="9">
        <v>12.8</v>
      </c>
      <c r="F275" s="9">
        <v>573.4</v>
      </c>
      <c r="G275" s="9">
        <v>84</v>
      </c>
      <c r="H275" s="9">
        <v>12.7</v>
      </c>
      <c r="I275" s="9">
        <v>104.29</v>
      </c>
      <c r="J275" s="9">
        <v>81.900000000000006</v>
      </c>
      <c r="K275" s="9">
        <v>55978.87</v>
      </c>
      <c r="L275" s="9">
        <v>1869.1</v>
      </c>
      <c r="M275" s="9">
        <v>1098.43</v>
      </c>
      <c r="N275" s="9">
        <v>231.68</v>
      </c>
      <c r="O275" s="9">
        <v>1208.8499999999999</v>
      </c>
      <c r="P275" s="9">
        <v>135.83000000000001</v>
      </c>
      <c r="Q275" s="9">
        <v>109.1</v>
      </c>
      <c r="R275" s="14">
        <v>34.049999999999997</v>
      </c>
      <c r="S275" s="23">
        <v>275</v>
      </c>
      <c r="T275">
        <f t="shared" si="4"/>
        <v>2.1594755306779144E-2</v>
      </c>
      <c r="U275" s="238">
        <v>1</v>
      </c>
    </row>
    <row r="276" spans="1:21" x14ac:dyDescent="0.25">
      <c r="A276" s="13" t="s">
        <v>294</v>
      </c>
      <c r="B276" s="9">
        <v>603</v>
      </c>
      <c r="C276" s="9">
        <v>179</v>
      </c>
      <c r="D276" s="9">
        <v>10.9</v>
      </c>
      <c r="E276" s="9">
        <v>15</v>
      </c>
      <c r="F276" s="9">
        <v>573</v>
      </c>
      <c r="G276" s="9">
        <v>84.05</v>
      </c>
      <c r="H276" s="9">
        <v>12.7</v>
      </c>
      <c r="I276" s="9">
        <v>117.54</v>
      </c>
      <c r="J276" s="9">
        <v>92.3</v>
      </c>
      <c r="K276" s="9">
        <v>64629.04</v>
      </c>
      <c r="L276" s="9">
        <v>2143.6</v>
      </c>
      <c r="M276" s="9">
        <v>1256.3800000000001</v>
      </c>
      <c r="N276" s="9">
        <v>234.49</v>
      </c>
      <c r="O276" s="9">
        <v>1441.05</v>
      </c>
      <c r="P276" s="9">
        <v>161.01</v>
      </c>
      <c r="Q276" s="9">
        <v>129.24</v>
      </c>
      <c r="R276" s="14">
        <v>35.01</v>
      </c>
      <c r="S276" s="23">
        <v>276</v>
      </c>
      <c r="T276">
        <f t="shared" si="4"/>
        <v>2.2297252133096825E-2</v>
      </c>
      <c r="U276" s="237">
        <v>1</v>
      </c>
    </row>
    <row r="277" spans="1:21" ht="15.75" thickBot="1" x14ac:dyDescent="0.3">
      <c r="A277" s="13" t="s">
        <v>295</v>
      </c>
      <c r="B277" s="9">
        <v>603</v>
      </c>
      <c r="C277" s="9">
        <v>228</v>
      </c>
      <c r="D277" s="9">
        <v>10.5</v>
      </c>
      <c r="E277" s="9">
        <v>14.9</v>
      </c>
      <c r="F277" s="9">
        <v>573.20000000000005</v>
      </c>
      <c r="G277" s="9">
        <v>108.75</v>
      </c>
      <c r="H277" s="9">
        <v>12.7</v>
      </c>
      <c r="I277" s="9">
        <v>129.51</v>
      </c>
      <c r="J277" s="9">
        <v>101.7</v>
      </c>
      <c r="K277" s="9">
        <v>76354.38</v>
      </c>
      <c r="L277" s="9">
        <v>2532.5</v>
      </c>
      <c r="M277" s="9">
        <v>1449.82</v>
      </c>
      <c r="N277" s="9">
        <v>242.81</v>
      </c>
      <c r="O277" s="9">
        <v>2949.85</v>
      </c>
      <c r="P277" s="9">
        <v>258.76</v>
      </c>
      <c r="Q277" s="9">
        <v>202.1</v>
      </c>
      <c r="R277" s="14">
        <v>47.72</v>
      </c>
      <c r="S277" s="23">
        <v>277</v>
      </c>
      <c r="T277">
        <f t="shared" si="4"/>
        <v>3.8633671048078702E-2</v>
      </c>
      <c r="U277" s="238">
        <v>1</v>
      </c>
    </row>
    <row r="278" spans="1:21" x14ac:dyDescent="0.25">
      <c r="A278" s="13" t="s">
        <v>296</v>
      </c>
      <c r="B278" s="9">
        <v>608</v>
      </c>
      <c r="C278" s="9">
        <v>228</v>
      </c>
      <c r="D278" s="9">
        <v>11.2</v>
      </c>
      <c r="E278" s="9">
        <v>17.3</v>
      </c>
      <c r="F278" s="9">
        <v>573.4</v>
      </c>
      <c r="G278" s="9">
        <v>108.4</v>
      </c>
      <c r="H278" s="9">
        <v>12.7</v>
      </c>
      <c r="I278" s="9">
        <v>144.49</v>
      </c>
      <c r="J278" s="9">
        <v>113.4</v>
      </c>
      <c r="K278" s="9">
        <v>87546.5</v>
      </c>
      <c r="L278" s="9">
        <v>2879.8</v>
      </c>
      <c r="M278" s="9">
        <v>1644.93</v>
      </c>
      <c r="N278" s="9">
        <v>246.15</v>
      </c>
      <c r="O278" s="9">
        <v>3425.21</v>
      </c>
      <c r="P278" s="9">
        <v>300.45999999999998</v>
      </c>
      <c r="Q278" s="9">
        <v>234.41</v>
      </c>
      <c r="R278" s="14">
        <v>48.69</v>
      </c>
      <c r="S278" s="23">
        <v>278</v>
      </c>
      <c r="T278">
        <f t="shared" si="4"/>
        <v>3.9124465284163273E-2</v>
      </c>
      <c r="U278" s="237">
        <v>1</v>
      </c>
    </row>
    <row r="279" spans="1:21" ht="15.75" thickBot="1" x14ac:dyDescent="0.3">
      <c r="A279" s="13" t="s">
        <v>297</v>
      </c>
      <c r="B279" s="9">
        <v>612</v>
      </c>
      <c r="C279" s="9">
        <v>229</v>
      </c>
      <c r="D279" s="9">
        <v>11.9</v>
      </c>
      <c r="E279" s="9">
        <v>19.600000000000001</v>
      </c>
      <c r="F279" s="9">
        <v>572.79999999999995</v>
      </c>
      <c r="G279" s="9">
        <v>108.55</v>
      </c>
      <c r="H279" s="9">
        <v>12.7</v>
      </c>
      <c r="I279" s="9">
        <v>159.32</v>
      </c>
      <c r="J279" s="9">
        <v>125.1</v>
      </c>
      <c r="K279" s="9">
        <v>98536.48</v>
      </c>
      <c r="L279" s="9">
        <v>3220.2</v>
      </c>
      <c r="M279" s="9">
        <v>1837.14</v>
      </c>
      <c r="N279" s="9">
        <v>248.7</v>
      </c>
      <c r="O279" s="9">
        <v>3932.13</v>
      </c>
      <c r="P279" s="9">
        <v>343.42</v>
      </c>
      <c r="Q279" s="9">
        <v>267.70999999999998</v>
      </c>
      <c r="R279" s="14">
        <v>49.68</v>
      </c>
      <c r="S279" s="23">
        <v>279</v>
      </c>
      <c r="T279">
        <f t="shared" si="4"/>
        <v>3.9905322374008088E-2</v>
      </c>
      <c r="U279" s="238">
        <v>1</v>
      </c>
    </row>
    <row r="280" spans="1:21" x14ac:dyDescent="0.25">
      <c r="A280" s="18" t="s">
        <v>298</v>
      </c>
      <c r="B280" s="19">
        <v>617</v>
      </c>
      <c r="C280" s="19">
        <v>230</v>
      </c>
      <c r="D280" s="19">
        <v>13.1</v>
      </c>
      <c r="E280" s="19">
        <v>22.2</v>
      </c>
      <c r="F280" s="19">
        <v>572.6</v>
      </c>
      <c r="G280" s="19">
        <v>108.45</v>
      </c>
      <c r="H280" s="19">
        <v>12.7</v>
      </c>
      <c r="I280" s="19">
        <v>178.52</v>
      </c>
      <c r="J280" s="19">
        <v>140.1</v>
      </c>
      <c r="K280" s="19">
        <v>111971.15</v>
      </c>
      <c r="L280" s="19">
        <v>3629.5</v>
      </c>
      <c r="M280" s="19">
        <v>2075.04</v>
      </c>
      <c r="N280" s="19">
        <v>250.45</v>
      </c>
      <c r="O280" s="19">
        <v>4513.82</v>
      </c>
      <c r="P280" s="19">
        <v>392.51</v>
      </c>
      <c r="Q280" s="19">
        <v>306.52999999999997</v>
      </c>
      <c r="R280" s="20">
        <v>50.28</v>
      </c>
      <c r="S280" s="23">
        <v>280</v>
      </c>
      <c r="T280">
        <f t="shared" si="4"/>
        <v>4.0312348314722142E-2</v>
      </c>
      <c r="U280" s="237">
        <v>1</v>
      </c>
    </row>
    <row r="281" spans="1:21" ht="15.75" thickBot="1" x14ac:dyDescent="0.3">
      <c r="S281" s="23">
        <v>281</v>
      </c>
      <c r="T281" t="e">
        <f t="shared" si="4"/>
        <v>#DIV/0!</v>
      </c>
      <c r="U281" s="189"/>
    </row>
    <row r="282" spans="1:21" x14ac:dyDescent="0.25">
      <c r="A282" s="10" t="s">
        <v>299</v>
      </c>
      <c r="B282" s="11">
        <v>96</v>
      </c>
      <c r="C282" s="11">
        <v>100</v>
      </c>
      <c r="D282" s="11">
        <v>5</v>
      </c>
      <c r="E282" s="11">
        <v>8</v>
      </c>
      <c r="F282" s="11">
        <v>80</v>
      </c>
      <c r="G282" s="11">
        <v>47.5</v>
      </c>
      <c r="H282" s="11">
        <v>12</v>
      </c>
      <c r="I282" s="11">
        <v>21.24</v>
      </c>
      <c r="J282" s="11">
        <v>16.7</v>
      </c>
      <c r="K282" s="11">
        <v>349.23</v>
      </c>
      <c r="L282" s="11">
        <v>72.8</v>
      </c>
      <c r="M282" s="11">
        <v>41.51</v>
      </c>
      <c r="N282" s="11">
        <v>40.549999999999997</v>
      </c>
      <c r="O282" s="11">
        <v>133.81</v>
      </c>
      <c r="P282" s="11">
        <v>26.76</v>
      </c>
      <c r="Q282" s="11">
        <v>20.57</v>
      </c>
      <c r="R282" s="12">
        <v>25.1</v>
      </c>
      <c r="S282" s="23">
        <v>282</v>
      </c>
      <c r="T282">
        <f t="shared" si="4"/>
        <v>0.38315723162385817</v>
      </c>
      <c r="U282" s="242">
        <v>0</v>
      </c>
    </row>
    <row r="283" spans="1:21" ht="15.75" thickBot="1" x14ac:dyDescent="0.3">
      <c r="A283" s="13" t="s">
        <v>300</v>
      </c>
      <c r="B283" s="9">
        <v>100</v>
      </c>
      <c r="C283" s="9">
        <v>100</v>
      </c>
      <c r="D283" s="9">
        <v>6</v>
      </c>
      <c r="E283" s="9">
        <v>10</v>
      </c>
      <c r="F283" s="9">
        <v>80</v>
      </c>
      <c r="G283" s="9">
        <v>47</v>
      </c>
      <c r="H283" s="9">
        <v>12</v>
      </c>
      <c r="I283" s="9">
        <v>26.04</v>
      </c>
      <c r="J283" s="9">
        <v>20.399999999999999</v>
      </c>
      <c r="K283" s="9">
        <v>449.55</v>
      </c>
      <c r="L283" s="9">
        <v>89.9</v>
      </c>
      <c r="M283" s="9">
        <v>52.11</v>
      </c>
      <c r="N283" s="9">
        <v>41.55</v>
      </c>
      <c r="O283" s="9">
        <v>167.27</v>
      </c>
      <c r="P283" s="9">
        <v>33.450000000000003</v>
      </c>
      <c r="Q283" s="9">
        <v>25.71</v>
      </c>
      <c r="R283" s="14">
        <v>25.35</v>
      </c>
      <c r="S283" s="23">
        <v>283</v>
      </c>
      <c r="T283">
        <f t="shared" si="4"/>
        <v>0.37208319430541653</v>
      </c>
      <c r="U283" s="240">
        <v>0</v>
      </c>
    </row>
    <row r="284" spans="1:21" x14ac:dyDescent="0.25">
      <c r="A284" s="13" t="s">
        <v>301</v>
      </c>
      <c r="B284" s="9">
        <v>120</v>
      </c>
      <c r="C284" s="9">
        <v>106</v>
      </c>
      <c r="D284" s="9">
        <v>12</v>
      </c>
      <c r="E284" s="9">
        <v>20</v>
      </c>
      <c r="F284" s="9">
        <v>80</v>
      </c>
      <c r="G284" s="9">
        <v>47</v>
      </c>
      <c r="H284" s="9">
        <v>12</v>
      </c>
      <c r="I284" s="9">
        <v>53.24</v>
      </c>
      <c r="J284" s="9">
        <v>41.8</v>
      </c>
      <c r="K284" s="9">
        <v>1142.6099999999999</v>
      </c>
      <c r="L284" s="9">
        <v>190.4</v>
      </c>
      <c r="M284" s="9">
        <v>117.91</v>
      </c>
      <c r="N284" s="9">
        <v>46.33</v>
      </c>
      <c r="O284" s="9">
        <v>399.15</v>
      </c>
      <c r="P284" s="9">
        <v>75.31</v>
      </c>
      <c r="Q284" s="9">
        <v>58.16</v>
      </c>
      <c r="R284" s="14">
        <v>27.38</v>
      </c>
      <c r="S284" s="23">
        <v>284</v>
      </c>
      <c r="T284">
        <f t="shared" si="4"/>
        <v>0.34933179300023631</v>
      </c>
      <c r="U284" s="242">
        <v>0</v>
      </c>
    </row>
    <row r="285" spans="1:21" ht="15.75" thickBot="1" x14ac:dyDescent="0.3">
      <c r="A285" s="13" t="s">
        <v>302</v>
      </c>
      <c r="B285" s="9">
        <v>114</v>
      </c>
      <c r="C285" s="9">
        <v>120</v>
      </c>
      <c r="D285" s="9">
        <v>5</v>
      </c>
      <c r="E285" s="9">
        <v>8</v>
      </c>
      <c r="F285" s="9">
        <v>98</v>
      </c>
      <c r="G285" s="9">
        <v>57.5</v>
      </c>
      <c r="H285" s="9">
        <v>12</v>
      </c>
      <c r="I285" s="9">
        <v>25.34</v>
      </c>
      <c r="J285" s="9">
        <v>19.899999999999999</v>
      </c>
      <c r="K285" s="9">
        <v>606.15</v>
      </c>
      <c r="L285" s="9">
        <v>106.3</v>
      </c>
      <c r="M285" s="9">
        <v>59.75</v>
      </c>
      <c r="N285" s="9">
        <v>48.91</v>
      </c>
      <c r="O285" s="9">
        <v>230.9</v>
      </c>
      <c r="P285" s="9">
        <v>38.479999999999997</v>
      </c>
      <c r="Q285" s="9">
        <v>29.43</v>
      </c>
      <c r="R285" s="14">
        <v>30.19</v>
      </c>
      <c r="S285" s="23">
        <v>285</v>
      </c>
      <c r="T285">
        <f t="shared" si="4"/>
        <v>0.38092881300008252</v>
      </c>
      <c r="U285" s="240">
        <v>0</v>
      </c>
    </row>
    <row r="286" spans="1:21" x14ac:dyDescent="0.25">
      <c r="A286" s="13" t="s">
        <v>303</v>
      </c>
      <c r="B286" s="9">
        <v>120</v>
      </c>
      <c r="C286" s="9">
        <v>120</v>
      </c>
      <c r="D286" s="9">
        <v>6.5</v>
      </c>
      <c r="E286" s="9">
        <v>11</v>
      </c>
      <c r="F286" s="9">
        <v>98</v>
      </c>
      <c r="G286" s="9">
        <v>56.75</v>
      </c>
      <c r="H286" s="9">
        <v>12</v>
      </c>
      <c r="I286" s="9">
        <v>34.01</v>
      </c>
      <c r="J286" s="9">
        <v>26.7</v>
      </c>
      <c r="K286" s="9">
        <v>864.37</v>
      </c>
      <c r="L286" s="9">
        <v>144.1</v>
      </c>
      <c r="M286" s="9">
        <v>82.61</v>
      </c>
      <c r="N286" s="9">
        <v>50.42</v>
      </c>
      <c r="O286" s="9">
        <v>317.52</v>
      </c>
      <c r="P286" s="9">
        <v>52.92</v>
      </c>
      <c r="Q286" s="9">
        <v>40.479999999999997</v>
      </c>
      <c r="R286" s="14">
        <v>30.56</v>
      </c>
      <c r="S286" s="23">
        <v>286</v>
      </c>
      <c r="T286">
        <f t="shared" si="4"/>
        <v>0.36734268889480198</v>
      </c>
      <c r="U286" s="242">
        <v>0</v>
      </c>
    </row>
    <row r="287" spans="1:21" ht="15.75" thickBot="1" x14ac:dyDescent="0.3">
      <c r="A287" s="13" t="s">
        <v>304</v>
      </c>
      <c r="B287" s="9">
        <v>140</v>
      </c>
      <c r="C287" s="9">
        <v>126</v>
      </c>
      <c r="D287" s="9">
        <v>12.5</v>
      </c>
      <c r="E287" s="9">
        <v>21</v>
      </c>
      <c r="F287" s="9">
        <v>98</v>
      </c>
      <c r="G287" s="9">
        <v>56.75</v>
      </c>
      <c r="H287" s="9">
        <v>12</v>
      </c>
      <c r="I287" s="9">
        <v>66.41</v>
      </c>
      <c r="J287" s="9">
        <v>52.1</v>
      </c>
      <c r="K287" s="9">
        <v>2017.57</v>
      </c>
      <c r="L287" s="9">
        <v>288.2</v>
      </c>
      <c r="M287" s="9">
        <v>175.31</v>
      </c>
      <c r="N287" s="9">
        <v>55.12</v>
      </c>
      <c r="O287" s="9">
        <v>702.78</v>
      </c>
      <c r="P287" s="9">
        <v>111.55</v>
      </c>
      <c r="Q287" s="9">
        <v>85.82</v>
      </c>
      <c r="R287" s="14">
        <v>32.53</v>
      </c>
      <c r="S287" s="23">
        <v>287</v>
      </c>
      <c r="T287">
        <f t="shared" si="4"/>
        <v>0.34832992163840659</v>
      </c>
      <c r="U287" s="240">
        <v>0</v>
      </c>
    </row>
    <row r="288" spans="1:21" x14ac:dyDescent="0.25">
      <c r="A288" s="13" t="s">
        <v>305</v>
      </c>
      <c r="B288" s="9">
        <v>133</v>
      </c>
      <c r="C288" s="9">
        <v>140</v>
      </c>
      <c r="D288" s="9">
        <v>5.5</v>
      </c>
      <c r="E288" s="9">
        <v>8.5</v>
      </c>
      <c r="F288" s="9">
        <v>116</v>
      </c>
      <c r="G288" s="9">
        <v>67.25</v>
      </c>
      <c r="H288" s="9">
        <v>12</v>
      </c>
      <c r="I288" s="9">
        <v>31.42</v>
      </c>
      <c r="J288" s="9">
        <v>24.7</v>
      </c>
      <c r="K288" s="9">
        <v>1033.1300000000001</v>
      </c>
      <c r="L288" s="9">
        <v>155.4</v>
      </c>
      <c r="M288" s="9">
        <v>86.75</v>
      </c>
      <c r="N288" s="9">
        <v>57.35</v>
      </c>
      <c r="O288" s="9">
        <v>389.32</v>
      </c>
      <c r="P288" s="9">
        <v>55.62</v>
      </c>
      <c r="Q288" s="9">
        <v>42.42</v>
      </c>
      <c r="R288" s="14">
        <v>35.200000000000003</v>
      </c>
      <c r="S288" s="23">
        <v>288</v>
      </c>
      <c r="T288">
        <f t="shared" si="4"/>
        <v>0.37683544181274375</v>
      </c>
      <c r="U288" s="242">
        <v>0</v>
      </c>
    </row>
    <row r="289" spans="1:21" ht="15.75" thickBot="1" x14ac:dyDescent="0.3">
      <c r="A289" s="13" t="s">
        <v>306</v>
      </c>
      <c r="B289" s="9">
        <v>140</v>
      </c>
      <c r="C289" s="9">
        <v>140</v>
      </c>
      <c r="D289" s="9">
        <v>7</v>
      </c>
      <c r="E289" s="9">
        <v>12</v>
      </c>
      <c r="F289" s="9">
        <v>116</v>
      </c>
      <c r="G289" s="9">
        <v>66.5</v>
      </c>
      <c r="H289" s="9">
        <v>12</v>
      </c>
      <c r="I289" s="9">
        <v>42.96</v>
      </c>
      <c r="J289" s="9">
        <v>33.700000000000003</v>
      </c>
      <c r="K289" s="9">
        <v>1509.23</v>
      </c>
      <c r="L289" s="9">
        <v>215.6</v>
      </c>
      <c r="M289" s="9">
        <v>122.71</v>
      </c>
      <c r="N289" s="9">
        <v>59.27</v>
      </c>
      <c r="O289" s="9">
        <v>549.66999999999996</v>
      </c>
      <c r="P289" s="9">
        <v>78.52</v>
      </c>
      <c r="Q289" s="9">
        <v>59.89</v>
      </c>
      <c r="R289" s="14">
        <v>35.770000000000003</v>
      </c>
      <c r="S289" s="23">
        <v>289</v>
      </c>
      <c r="T289">
        <f t="shared" si="4"/>
        <v>0.36420558828011634</v>
      </c>
      <c r="U289" s="240">
        <v>0</v>
      </c>
    </row>
    <row r="290" spans="1:21" x14ac:dyDescent="0.25">
      <c r="A290" s="13" t="s">
        <v>307</v>
      </c>
      <c r="B290" s="9">
        <v>160</v>
      </c>
      <c r="C290" s="9">
        <v>145</v>
      </c>
      <c r="D290" s="9">
        <v>13</v>
      </c>
      <c r="E290" s="9">
        <v>22</v>
      </c>
      <c r="F290" s="9">
        <v>116</v>
      </c>
      <c r="G290" s="9">
        <v>66</v>
      </c>
      <c r="H290" s="9">
        <v>12</v>
      </c>
      <c r="I290" s="9">
        <v>80.12</v>
      </c>
      <c r="J290" s="9">
        <v>62.9</v>
      </c>
      <c r="K290" s="9">
        <v>3270.24</v>
      </c>
      <c r="L290" s="9">
        <v>408.8</v>
      </c>
      <c r="M290" s="9">
        <v>245.4</v>
      </c>
      <c r="N290" s="9">
        <v>63.89</v>
      </c>
      <c r="O290" s="9">
        <v>1121.06</v>
      </c>
      <c r="P290" s="9">
        <v>154.63</v>
      </c>
      <c r="Q290" s="9">
        <v>118.66</v>
      </c>
      <c r="R290" s="14">
        <v>37.409999999999997</v>
      </c>
      <c r="S290" s="23">
        <v>290</v>
      </c>
      <c r="T290">
        <f t="shared" si="4"/>
        <v>0.34280664416067325</v>
      </c>
      <c r="U290" s="242">
        <v>0</v>
      </c>
    </row>
    <row r="291" spans="1:21" x14ac:dyDescent="0.25">
      <c r="A291" s="13" t="s">
        <v>308</v>
      </c>
      <c r="B291" s="9">
        <v>152</v>
      </c>
      <c r="C291" s="9">
        <v>152</v>
      </c>
      <c r="D291" s="9">
        <v>5.8</v>
      </c>
      <c r="E291" s="9">
        <v>6.6</v>
      </c>
      <c r="F291" s="9">
        <v>138.80000000000001</v>
      </c>
      <c r="G291" s="9">
        <v>73.099999999999994</v>
      </c>
      <c r="H291" s="9">
        <v>7.6</v>
      </c>
      <c r="I291" s="9">
        <v>28.61</v>
      </c>
      <c r="J291" s="9">
        <v>22.5</v>
      </c>
      <c r="K291" s="9">
        <v>1213.1500000000001</v>
      </c>
      <c r="L291" s="9">
        <v>159.6</v>
      </c>
      <c r="M291" s="9">
        <v>88.58</v>
      </c>
      <c r="N291" s="9">
        <v>65.12</v>
      </c>
      <c r="O291" s="9">
        <v>386.64</v>
      </c>
      <c r="P291" s="9">
        <v>50.87</v>
      </c>
      <c r="Q291" s="9">
        <v>38.82</v>
      </c>
      <c r="R291" s="14">
        <v>36.76</v>
      </c>
      <c r="S291" s="23">
        <v>291</v>
      </c>
      <c r="T291">
        <f t="shared" si="4"/>
        <v>0.31870749701191109</v>
      </c>
      <c r="U291" s="238">
        <v>1</v>
      </c>
    </row>
    <row r="292" spans="1:21" x14ac:dyDescent="0.25">
      <c r="A292" s="13" t="s">
        <v>309</v>
      </c>
      <c r="B292" s="9">
        <v>157</v>
      </c>
      <c r="C292" s="9">
        <v>153</v>
      </c>
      <c r="D292" s="9">
        <v>6.6</v>
      </c>
      <c r="E292" s="9">
        <v>9.3000000000000007</v>
      </c>
      <c r="F292" s="9">
        <v>138.4</v>
      </c>
      <c r="G292" s="9">
        <v>73.2</v>
      </c>
      <c r="H292" s="9">
        <v>7.6</v>
      </c>
      <c r="I292" s="9">
        <v>38.090000000000003</v>
      </c>
      <c r="J292" s="9">
        <v>29.9</v>
      </c>
      <c r="K292" s="9">
        <v>1722.51</v>
      </c>
      <c r="L292" s="9">
        <v>219.4</v>
      </c>
      <c r="M292" s="9">
        <v>122.56</v>
      </c>
      <c r="N292" s="9">
        <v>67.25</v>
      </c>
      <c r="O292" s="9">
        <v>555.61</v>
      </c>
      <c r="P292" s="9">
        <v>72.63</v>
      </c>
      <c r="Q292" s="9">
        <v>55.3</v>
      </c>
      <c r="R292" s="14">
        <v>38.19</v>
      </c>
      <c r="S292" s="23">
        <v>292</v>
      </c>
      <c r="T292">
        <f t="shared" si="4"/>
        <v>0.32255835960313728</v>
      </c>
      <c r="U292" s="238">
        <v>1</v>
      </c>
    </row>
    <row r="293" spans="1:21" x14ac:dyDescent="0.25">
      <c r="A293" s="13" t="s">
        <v>310</v>
      </c>
      <c r="B293" s="9">
        <v>162</v>
      </c>
      <c r="C293" s="9">
        <v>154</v>
      </c>
      <c r="D293" s="9">
        <v>8.1</v>
      </c>
      <c r="E293" s="9">
        <v>11.6</v>
      </c>
      <c r="F293" s="9">
        <v>138.80000000000001</v>
      </c>
      <c r="G293" s="9">
        <v>72.95</v>
      </c>
      <c r="H293" s="9">
        <v>7.6</v>
      </c>
      <c r="I293" s="9">
        <v>47.47</v>
      </c>
      <c r="J293" s="9">
        <v>37.299999999999997</v>
      </c>
      <c r="K293" s="9">
        <v>2227.67</v>
      </c>
      <c r="L293" s="9">
        <v>275</v>
      </c>
      <c r="M293" s="9">
        <v>155.52000000000001</v>
      </c>
      <c r="N293" s="9">
        <v>68.510000000000005</v>
      </c>
      <c r="O293" s="9">
        <v>706.89</v>
      </c>
      <c r="P293" s="9">
        <v>91.8</v>
      </c>
      <c r="Q293" s="9">
        <v>70.06</v>
      </c>
      <c r="R293" s="14">
        <v>38.590000000000003</v>
      </c>
      <c r="S293" s="23">
        <v>293</v>
      </c>
      <c r="T293">
        <f t="shared" si="4"/>
        <v>0.31732258368609351</v>
      </c>
      <c r="U293" s="238">
        <v>1</v>
      </c>
    </row>
    <row r="294" spans="1:21" x14ac:dyDescent="0.25">
      <c r="A294" s="13" t="s">
        <v>311</v>
      </c>
      <c r="B294" s="9">
        <v>152</v>
      </c>
      <c r="C294" s="9">
        <v>160</v>
      </c>
      <c r="D294" s="9">
        <v>6</v>
      </c>
      <c r="E294" s="9">
        <v>9</v>
      </c>
      <c r="F294" s="9">
        <v>134</v>
      </c>
      <c r="G294" s="9">
        <v>77</v>
      </c>
      <c r="H294" s="9">
        <v>15</v>
      </c>
      <c r="I294" s="9">
        <v>38.770000000000003</v>
      </c>
      <c r="J294" s="9">
        <v>30.4</v>
      </c>
      <c r="K294" s="9">
        <v>1672.98</v>
      </c>
      <c r="L294" s="9">
        <v>220.1</v>
      </c>
      <c r="M294" s="9">
        <v>122.57</v>
      </c>
      <c r="N294" s="9">
        <v>65.69</v>
      </c>
      <c r="O294" s="9">
        <v>615.57000000000005</v>
      </c>
      <c r="P294" s="9">
        <v>76.95</v>
      </c>
      <c r="Q294" s="9">
        <v>58.82</v>
      </c>
      <c r="R294" s="14">
        <v>39.85</v>
      </c>
      <c r="S294" s="23">
        <v>294</v>
      </c>
      <c r="T294">
        <f t="shared" si="4"/>
        <v>0.3679482121722914</v>
      </c>
      <c r="U294" s="240">
        <v>0</v>
      </c>
    </row>
    <row r="295" spans="1:21" x14ac:dyDescent="0.25">
      <c r="A295" s="13" t="s">
        <v>312</v>
      </c>
      <c r="B295" s="9">
        <v>160</v>
      </c>
      <c r="C295" s="9">
        <v>160</v>
      </c>
      <c r="D295" s="9">
        <v>8</v>
      </c>
      <c r="E295" s="9">
        <v>13</v>
      </c>
      <c r="F295" s="9">
        <v>134</v>
      </c>
      <c r="G295" s="9">
        <v>76</v>
      </c>
      <c r="H295" s="9">
        <v>15</v>
      </c>
      <c r="I295" s="9">
        <v>54.25</v>
      </c>
      <c r="J295" s="9">
        <v>42.6</v>
      </c>
      <c r="K295" s="9">
        <v>2492</v>
      </c>
      <c r="L295" s="9">
        <v>311.5</v>
      </c>
      <c r="M295" s="9">
        <v>176.98</v>
      </c>
      <c r="N295" s="9">
        <v>67.77</v>
      </c>
      <c r="O295" s="9">
        <v>889.23</v>
      </c>
      <c r="P295" s="9">
        <v>111.15</v>
      </c>
      <c r="Q295" s="9">
        <v>84.98</v>
      </c>
      <c r="R295" s="14">
        <v>40.49</v>
      </c>
      <c r="S295" s="23">
        <v>295</v>
      </c>
      <c r="T295">
        <f t="shared" si="4"/>
        <v>0.3568338683788122</v>
      </c>
      <c r="U295" s="240">
        <v>0</v>
      </c>
    </row>
    <row r="296" spans="1:21" x14ac:dyDescent="0.25">
      <c r="A296" s="13" t="s">
        <v>313</v>
      </c>
      <c r="B296" s="9">
        <v>180</v>
      </c>
      <c r="C296" s="9">
        <v>166</v>
      </c>
      <c r="D296" s="9">
        <v>14</v>
      </c>
      <c r="E296" s="9">
        <v>23</v>
      </c>
      <c r="F296" s="9">
        <v>134</v>
      </c>
      <c r="G296" s="9">
        <v>76</v>
      </c>
      <c r="H296" s="9">
        <v>15</v>
      </c>
      <c r="I296" s="9">
        <v>97.05</v>
      </c>
      <c r="J296" s="9">
        <v>76.2</v>
      </c>
      <c r="K296" s="9">
        <v>5098.2700000000004</v>
      </c>
      <c r="L296" s="9">
        <v>566.5</v>
      </c>
      <c r="M296" s="9">
        <v>337.28</v>
      </c>
      <c r="N296" s="9">
        <v>72.48</v>
      </c>
      <c r="O296" s="9">
        <v>1758.77</v>
      </c>
      <c r="P296" s="9">
        <v>211.9</v>
      </c>
      <c r="Q296" s="9">
        <v>162.72999999999999</v>
      </c>
      <c r="R296" s="14">
        <v>42.57</v>
      </c>
      <c r="S296" s="23">
        <v>296</v>
      </c>
      <c r="T296">
        <f t="shared" si="4"/>
        <v>0.34497388329766759</v>
      </c>
      <c r="U296" s="240">
        <v>0</v>
      </c>
    </row>
    <row r="297" spans="1:21" x14ac:dyDescent="0.25">
      <c r="A297" s="13" t="s">
        <v>314</v>
      </c>
      <c r="B297" s="9">
        <v>171</v>
      </c>
      <c r="C297" s="9">
        <v>180</v>
      </c>
      <c r="D297" s="9">
        <v>6</v>
      </c>
      <c r="E297" s="9">
        <v>9.5</v>
      </c>
      <c r="F297" s="9">
        <v>152</v>
      </c>
      <c r="G297" s="9">
        <v>87</v>
      </c>
      <c r="H297" s="9">
        <v>15</v>
      </c>
      <c r="I297" s="9">
        <v>45.25</v>
      </c>
      <c r="J297" s="9">
        <v>35.5</v>
      </c>
      <c r="K297" s="9">
        <v>2510.29</v>
      </c>
      <c r="L297" s="9">
        <v>293.60000000000002</v>
      </c>
      <c r="M297" s="9">
        <v>162.43</v>
      </c>
      <c r="N297" s="9">
        <v>74.48</v>
      </c>
      <c r="O297" s="9">
        <v>924.61</v>
      </c>
      <c r="P297" s="9">
        <v>102.73</v>
      </c>
      <c r="Q297" s="9">
        <v>78.25</v>
      </c>
      <c r="R297" s="14">
        <v>45.2</v>
      </c>
      <c r="S297" s="23">
        <v>297</v>
      </c>
      <c r="T297">
        <f t="shared" si="4"/>
        <v>0.36832796210796365</v>
      </c>
      <c r="U297" s="240">
        <v>0</v>
      </c>
    </row>
    <row r="298" spans="1:21" x14ac:dyDescent="0.25">
      <c r="A298" s="13" t="s">
        <v>315</v>
      </c>
      <c r="B298" s="9">
        <v>180</v>
      </c>
      <c r="C298" s="9">
        <v>180</v>
      </c>
      <c r="D298" s="9">
        <v>8.3000000000000007</v>
      </c>
      <c r="E298" s="9">
        <v>14</v>
      </c>
      <c r="F298" s="9">
        <v>152</v>
      </c>
      <c r="G298" s="9">
        <v>85.85</v>
      </c>
      <c r="H298" s="9">
        <v>15</v>
      </c>
      <c r="I298" s="9">
        <v>64.95</v>
      </c>
      <c r="J298" s="9">
        <v>51</v>
      </c>
      <c r="K298" s="9">
        <v>3825.28</v>
      </c>
      <c r="L298" s="9">
        <v>425</v>
      </c>
      <c r="M298" s="9">
        <v>240.15</v>
      </c>
      <c r="N298" s="9">
        <v>76.75</v>
      </c>
      <c r="O298" s="9">
        <v>1362.76</v>
      </c>
      <c r="P298" s="9">
        <v>151.41999999999999</v>
      </c>
      <c r="Q298" s="9">
        <v>115.43</v>
      </c>
      <c r="R298" s="14">
        <v>45.81</v>
      </c>
      <c r="S298" s="23">
        <v>298</v>
      </c>
      <c r="T298">
        <f t="shared" si="4"/>
        <v>0.35625104567508781</v>
      </c>
      <c r="U298" s="240">
        <v>0</v>
      </c>
    </row>
    <row r="299" spans="1:21" x14ac:dyDescent="0.25">
      <c r="A299" s="13" t="s">
        <v>316</v>
      </c>
      <c r="B299" s="9">
        <v>200</v>
      </c>
      <c r="C299" s="9">
        <v>186</v>
      </c>
      <c r="D299" s="9">
        <v>14.5</v>
      </c>
      <c r="E299" s="9">
        <v>24</v>
      </c>
      <c r="F299" s="9">
        <v>152</v>
      </c>
      <c r="G299" s="9">
        <v>85.75</v>
      </c>
      <c r="H299" s="9">
        <v>15</v>
      </c>
      <c r="I299" s="9">
        <v>113.25</v>
      </c>
      <c r="J299" s="9">
        <v>88.9</v>
      </c>
      <c r="K299" s="9">
        <v>7483.13</v>
      </c>
      <c r="L299" s="9">
        <v>748.3</v>
      </c>
      <c r="M299" s="9">
        <v>441.72</v>
      </c>
      <c r="N299" s="9">
        <v>81.290000000000006</v>
      </c>
      <c r="O299" s="9">
        <v>2580.13</v>
      </c>
      <c r="P299" s="9">
        <v>277.43</v>
      </c>
      <c r="Q299" s="9">
        <v>212.59</v>
      </c>
      <c r="R299" s="14">
        <v>47.73</v>
      </c>
      <c r="S299" s="23">
        <v>299</v>
      </c>
      <c r="T299">
        <f t="shared" si="4"/>
        <v>0.34479288746821185</v>
      </c>
      <c r="U299" s="240">
        <v>0</v>
      </c>
    </row>
    <row r="300" spans="1:21" x14ac:dyDescent="0.25">
      <c r="A300" s="13" t="s">
        <v>317</v>
      </c>
      <c r="B300" s="9">
        <v>203</v>
      </c>
      <c r="C300" s="9">
        <v>203</v>
      </c>
      <c r="D300" s="9">
        <v>7.2</v>
      </c>
      <c r="E300" s="9">
        <v>11</v>
      </c>
      <c r="F300" s="9">
        <v>181</v>
      </c>
      <c r="G300" s="9">
        <v>97.9</v>
      </c>
      <c r="H300" s="9">
        <v>10.199999999999999</v>
      </c>
      <c r="I300" s="9">
        <v>58.59</v>
      </c>
      <c r="J300" s="9">
        <v>46</v>
      </c>
      <c r="K300" s="9">
        <v>4545.7</v>
      </c>
      <c r="L300" s="9">
        <v>447.9</v>
      </c>
      <c r="M300" s="9">
        <v>247.79</v>
      </c>
      <c r="N300" s="9">
        <v>88.09</v>
      </c>
      <c r="O300" s="9">
        <v>1534.57</v>
      </c>
      <c r="P300" s="9">
        <v>151.19</v>
      </c>
      <c r="Q300" s="9">
        <v>114.76</v>
      </c>
      <c r="R300" s="14">
        <v>51.18</v>
      </c>
      <c r="S300" s="23">
        <v>300</v>
      </c>
      <c r="T300">
        <f t="shared" si="4"/>
        <v>0.33758717029280416</v>
      </c>
      <c r="U300" s="238">
        <v>1</v>
      </c>
    </row>
    <row r="301" spans="1:21" x14ac:dyDescent="0.25">
      <c r="A301" s="13" t="s">
        <v>318</v>
      </c>
      <c r="B301" s="9">
        <v>206</v>
      </c>
      <c r="C301" s="9">
        <v>204</v>
      </c>
      <c r="D301" s="9">
        <v>7.9</v>
      </c>
      <c r="E301" s="9">
        <v>12.6</v>
      </c>
      <c r="F301" s="9">
        <v>180.8</v>
      </c>
      <c r="G301" s="9">
        <v>98.05</v>
      </c>
      <c r="H301" s="9">
        <v>10.199999999999999</v>
      </c>
      <c r="I301" s="9">
        <v>66.58</v>
      </c>
      <c r="J301" s="9">
        <v>52.3</v>
      </c>
      <c r="K301" s="9">
        <v>5272.37</v>
      </c>
      <c r="L301" s="9">
        <v>511.9</v>
      </c>
      <c r="M301" s="9">
        <v>284.77</v>
      </c>
      <c r="N301" s="9">
        <v>88.99</v>
      </c>
      <c r="O301" s="9">
        <v>1783.95</v>
      </c>
      <c r="P301" s="9">
        <v>174.9</v>
      </c>
      <c r="Q301" s="9">
        <v>132.78</v>
      </c>
      <c r="R301" s="14">
        <v>51.76</v>
      </c>
      <c r="S301" s="23">
        <v>301</v>
      </c>
      <c r="T301">
        <f t="shared" si="4"/>
        <v>0.3383582715173632</v>
      </c>
      <c r="U301" s="238">
        <v>1</v>
      </c>
    </row>
    <row r="302" spans="1:21" x14ac:dyDescent="0.25">
      <c r="A302" s="13" t="s">
        <v>319</v>
      </c>
      <c r="B302" s="9">
        <v>210</v>
      </c>
      <c r="C302" s="9">
        <v>205</v>
      </c>
      <c r="D302" s="9">
        <v>9.1</v>
      </c>
      <c r="E302" s="9">
        <v>14.2</v>
      </c>
      <c r="F302" s="9">
        <v>181.6</v>
      </c>
      <c r="G302" s="9">
        <v>97.95</v>
      </c>
      <c r="H302" s="9">
        <v>10.199999999999999</v>
      </c>
      <c r="I302" s="9">
        <v>75.64</v>
      </c>
      <c r="J302" s="9">
        <v>59.4</v>
      </c>
      <c r="K302" s="9">
        <v>6114</v>
      </c>
      <c r="L302" s="9">
        <v>582.29999999999995</v>
      </c>
      <c r="M302" s="9">
        <v>326.45</v>
      </c>
      <c r="N302" s="9">
        <v>89.91</v>
      </c>
      <c r="O302" s="9">
        <v>2040.5</v>
      </c>
      <c r="P302" s="9">
        <v>199.07</v>
      </c>
      <c r="Q302" s="9">
        <v>151.37</v>
      </c>
      <c r="R302" s="14">
        <v>51.94</v>
      </c>
      <c r="S302" s="23">
        <v>302</v>
      </c>
      <c r="T302">
        <f t="shared" si="4"/>
        <v>0.33374223094537125</v>
      </c>
      <c r="U302" s="238">
        <v>1</v>
      </c>
    </row>
    <row r="303" spans="1:21" x14ac:dyDescent="0.25">
      <c r="A303" s="13" t="s">
        <v>320</v>
      </c>
      <c r="B303" s="9">
        <v>216</v>
      </c>
      <c r="C303" s="9">
        <v>206</v>
      </c>
      <c r="D303" s="9">
        <v>10.199999999999999</v>
      </c>
      <c r="E303" s="9">
        <v>17.399999999999999</v>
      </c>
      <c r="F303" s="9">
        <v>181.2</v>
      </c>
      <c r="G303" s="9">
        <v>97.9</v>
      </c>
      <c r="H303" s="9">
        <v>10.199999999999999</v>
      </c>
      <c r="I303" s="9">
        <v>91.06</v>
      </c>
      <c r="J303" s="9">
        <v>71.5</v>
      </c>
      <c r="K303" s="9">
        <v>7662.28</v>
      </c>
      <c r="L303" s="9">
        <v>709.5</v>
      </c>
      <c r="M303" s="9">
        <v>401.74</v>
      </c>
      <c r="N303" s="9">
        <v>91.73</v>
      </c>
      <c r="O303" s="9">
        <v>2537.25</v>
      </c>
      <c r="P303" s="9">
        <v>246.33</v>
      </c>
      <c r="Q303" s="9">
        <v>187.28</v>
      </c>
      <c r="R303" s="14">
        <v>52.78</v>
      </c>
      <c r="S303" s="23">
        <v>303</v>
      </c>
      <c r="T303">
        <f t="shared" si="4"/>
        <v>0.3311351190507264</v>
      </c>
      <c r="U303" s="238">
        <v>1</v>
      </c>
    </row>
    <row r="304" spans="1:21" x14ac:dyDescent="0.25">
      <c r="A304" s="13" t="s">
        <v>321</v>
      </c>
      <c r="B304" s="9">
        <v>222</v>
      </c>
      <c r="C304" s="9">
        <v>209</v>
      </c>
      <c r="D304" s="9">
        <v>13</v>
      </c>
      <c r="E304" s="9">
        <v>20.6</v>
      </c>
      <c r="F304" s="9">
        <v>180.8</v>
      </c>
      <c r="G304" s="9">
        <v>98</v>
      </c>
      <c r="H304" s="9">
        <v>10.199999999999999</v>
      </c>
      <c r="I304" s="9">
        <v>110.51</v>
      </c>
      <c r="J304" s="9"/>
      <c r="K304" s="9">
        <v>9471.8700000000008</v>
      </c>
      <c r="L304" s="9">
        <v>853.3</v>
      </c>
      <c r="M304" s="9">
        <v>490.61</v>
      </c>
      <c r="N304" s="9">
        <v>92.58</v>
      </c>
      <c r="O304" s="9">
        <v>3138.43</v>
      </c>
      <c r="P304" s="9">
        <v>300.33</v>
      </c>
      <c r="Q304" s="9">
        <v>229.17</v>
      </c>
      <c r="R304" s="14">
        <v>53.29</v>
      </c>
      <c r="S304" s="23">
        <v>304</v>
      </c>
      <c r="T304">
        <f t="shared" si="4"/>
        <v>0.3313421742485908</v>
      </c>
      <c r="U304" s="238">
        <v>1</v>
      </c>
    </row>
    <row r="305" spans="1:21" x14ac:dyDescent="0.25">
      <c r="A305" s="13" t="s">
        <v>322</v>
      </c>
      <c r="B305" s="9">
        <v>229</v>
      </c>
      <c r="C305" s="9">
        <v>210</v>
      </c>
      <c r="D305" s="9">
        <v>14.5</v>
      </c>
      <c r="E305" s="9">
        <v>23.7</v>
      </c>
      <c r="F305" s="9">
        <v>181.6</v>
      </c>
      <c r="G305" s="9">
        <v>97.75</v>
      </c>
      <c r="H305" s="9">
        <v>10.199999999999999</v>
      </c>
      <c r="I305" s="9">
        <v>126.77</v>
      </c>
      <c r="J305" s="9">
        <v>99.5</v>
      </c>
      <c r="K305" s="9">
        <v>11328.82</v>
      </c>
      <c r="L305" s="9">
        <v>989.4</v>
      </c>
      <c r="M305" s="9">
        <v>574.62</v>
      </c>
      <c r="N305" s="9">
        <v>94.53</v>
      </c>
      <c r="O305" s="9">
        <v>3663.55</v>
      </c>
      <c r="P305" s="9">
        <v>348.91</v>
      </c>
      <c r="Q305" s="9">
        <v>266.49</v>
      </c>
      <c r="R305" s="14">
        <v>53.76</v>
      </c>
      <c r="S305" s="23">
        <v>305</v>
      </c>
      <c r="T305">
        <f t="shared" si="4"/>
        <v>0.32338319436622703</v>
      </c>
      <c r="U305" s="238">
        <v>1</v>
      </c>
    </row>
    <row r="306" spans="1:21" x14ac:dyDescent="0.25">
      <c r="A306" s="13" t="s">
        <v>323</v>
      </c>
      <c r="B306" s="9">
        <v>253</v>
      </c>
      <c r="C306" s="9">
        <v>254</v>
      </c>
      <c r="D306" s="9">
        <v>8.6</v>
      </c>
      <c r="E306" s="9">
        <v>14.2</v>
      </c>
      <c r="F306" s="9">
        <v>224.6</v>
      </c>
      <c r="G306" s="9">
        <v>122.7</v>
      </c>
      <c r="H306" s="9">
        <v>12.7</v>
      </c>
      <c r="I306" s="9">
        <v>92.84</v>
      </c>
      <c r="J306" s="9">
        <v>72.900000000000006</v>
      </c>
      <c r="K306" s="9">
        <v>11274.05</v>
      </c>
      <c r="L306" s="9">
        <v>891.2</v>
      </c>
      <c r="M306" s="9">
        <v>492.46</v>
      </c>
      <c r="N306" s="9">
        <v>110.2</v>
      </c>
      <c r="O306" s="9">
        <v>3880.25</v>
      </c>
      <c r="P306" s="9">
        <v>305.52999999999997</v>
      </c>
      <c r="Q306" s="9">
        <v>231.6</v>
      </c>
      <c r="R306" s="14">
        <v>64.650000000000006</v>
      </c>
      <c r="S306" s="23">
        <v>306</v>
      </c>
      <c r="T306">
        <f t="shared" si="4"/>
        <v>0.3441753407160692</v>
      </c>
      <c r="U306" s="238">
        <v>1</v>
      </c>
    </row>
    <row r="307" spans="1:21" x14ac:dyDescent="0.25">
      <c r="A307" s="13" t="s">
        <v>324</v>
      </c>
      <c r="B307" s="9">
        <v>256</v>
      </c>
      <c r="C307" s="9">
        <v>255</v>
      </c>
      <c r="D307" s="9">
        <v>9.4</v>
      </c>
      <c r="E307" s="9">
        <v>15.6</v>
      </c>
      <c r="F307" s="9">
        <v>224.8</v>
      </c>
      <c r="G307" s="9">
        <v>122.8</v>
      </c>
      <c r="H307" s="9">
        <v>12.7</v>
      </c>
      <c r="I307" s="9">
        <v>102.08</v>
      </c>
      <c r="J307" s="9">
        <v>80.099999999999994</v>
      </c>
      <c r="K307" s="9">
        <v>12567.16</v>
      </c>
      <c r="L307" s="9">
        <v>981.8</v>
      </c>
      <c r="M307" s="9">
        <v>545.12</v>
      </c>
      <c r="N307" s="9">
        <v>110.96</v>
      </c>
      <c r="O307" s="9">
        <v>4313.58</v>
      </c>
      <c r="P307" s="9">
        <v>338.32</v>
      </c>
      <c r="Q307" s="9">
        <v>256.60000000000002</v>
      </c>
      <c r="R307" s="14">
        <v>65.010000000000005</v>
      </c>
      <c r="S307" s="23">
        <v>307</v>
      </c>
      <c r="T307">
        <f t="shared" si="4"/>
        <v>0.34324222815656041</v>
      </c>
      <c r="U307" s="238">
        <v>1</v>
      </c>
    </row>
    <row r="308" spans="1:21" x14ac:dyDescent="0.25">
      <c r="A308" s="13" t="s">
        <v>325</v>
      </c>
      <c r="B308" s="9">
        <v>260</v>
      </c>
      <c r="C308" s="9">
        <v>256</v>
      </c>
      <c r="D308" s="9">
        <v>10.7</v>
      </c>
      <c r="E308" s="9">
        <v>17.3</v>
      </c>
      <c r="F308" s="9">
        <v>225.4</v>
      </c>
      <c r="G308" s="9">
        <v>122.65</v>
      </c>
      <c r="H308" s="9">
        <v>12.7</v>
      </c>
      <c r="I308" s="9">
        <v>114.08</v>
      </c>
      <c r="J308" s="9">
        <v>89.6</v>
      </c>
      <c r="K308" s="9">
        <v>14253.92</v>
      </c>
      <c r="L308" s="9">
        <v>1096.5</v>
      </c>
      <c r="M308" s="9">
        <v>612.99</v>
      </c>
      <c r="N308" s="9">
        <v>111.78</v>
      </c>
      <c r="O308" s="9">
        <v>4840.74</v>
      </c>
      <c r="P308" s="9">
        <v>378.18</v>
      </c>
      <c r="Q308" s="9">
        <v>287.24</v>
      </c>
      <c r="R308" s="14">
        <v>65.14</v>
      </c>
      <c r="S308" s="23">
        <v>308</v>
      </c>
      <c r="T308">
        <f t="shared" si="4"/>
        <v>0.33960763074298156</v>
      </c>
      <c r="U308" s="238">
        <v>1</v>
      </c>
    </row>
    <row r="309" spans="1:21" ht="15.75" thickBot="1" x14ac:dyDescent="0.3">
      <c r="A309" s="15" t="s">
        <v>326</v>
      </c>
      <c r="B309" s="16">
        <v>264</v>
      </c>
      <c r="C309" s="16">
        <v>257</v>
      </c>
      <c r="D309" s="16">
        <v>11.9</v>
      </c>
      <c r="E309" s="16">
        <v>19.600000000000001</v>
      </c>
      <c r="F309" s="16">
        <v>224.8</v>
      </c>
      <c r="G309" s="16">
        <v>122.55</v>
      </c>
      <c r="H309" s="16">
        <v>12.7</v>
      </c>
      <c r="I309" s="16">
        <v>128.88</v>
      </c>
      <c r="J309" s="16">
        <v>101.2</v>
      </c>
      <c r="K309" s="16">
        <v>16369.03</v>
      </c>
      <c r="L309" s="16">
        <v>1240.0999999999999</v>
      </c>
      <c r="M309" s="16">
        <v>698.3</v>
      </c>
      <c r="N309" s="16">
        <v>112.7</v>
      </c>
      <c r="O309" s="16">
        <v>5549.34</v>
      </c>
      <c r="P309" s="16">
        <v>431.86</v>
      </c>
      <c r="Q309" s="16">
        <v>328.23</v>
      </c>
      <c r="R309" s="17">
        <v>65.62</v>
      </c>
      <c r="S309" s="23">
        <v>309</v>
      </c>
      <c r="T309">
        <f t="shared" si="4"/>
        <v>0.33901459035752268</v>
      </c>
      <c r="U309" s="238">
        <v>1</v>
      </c>
    </row>
    <row r="310" spans="1:21" x14ac:dyDescent="0.25">
      <c r="U310">
        <f>SUM(U3:U309)</f>
        <v>219</v>
      </c>
    </row>
  </sheetData>
  <mergeCells count="3">
    <mergeCell ref="A1:A2"/>
    <mergeCell ref="B1:H1"/>
    <mergeCell ref="K1:R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9"/>
  <sheetViews>
    <sheetView workbookViewId="0">
      <selection activeCell="G27" sqref="G27"/>
    </sheetView>
  </sheetViews>
  <sheetFormatPr defaultRowHeight="15" x14ac:dyDescent="0.25"/>
  <sheetData>
    <row r="1" spans="1:22" ht="79.5" thickBot="1" x14ac:dyDescent="0.3">
      <c r="B1" s="293" t="s">
        <v>5</v>
      </c>
      <c r="C1" s="295" t="s">
        <v>6</v>
      </c>
      <c r="D1" s="296"/>
      <c r="E1" s="296"/>
      <c r="F1" s="296"/>
      <c r="G1" s="296"/>
      <c r="H1" s="296"/>
      <c r="I1" s="297"/>
      <c r="J1" s="1" t="s">
        <v>7</v>
      </c>
      <c r="K1" s="1" t="s">
        <v>9</v>
      </c>
      <c r="L1" s="295" t="s">
        <v>11</v>
      </c>
      <c r="M1" s="296"/>
      <c r="N1" s="296"/>
      <c r="O1" s="296"/>
      <c r="P1" s="296"/>
      <c r="Q1" s="296"/>
      <c r="R1" s="296"/>
      <c r="S1" s="297"/>
    </row>
    <row r="2" spans="1:22" ht="34.5" thickBot="1" x14ac:dyDescent="0.3">
      <c r="A2" s="216" t="s">
        <v>418</v>
      </c>
      <c r="B2" s="294"/>
      <c r="C2" s="7" t="s">
        <v>12</v>
      </c>
      <c r="D2" s="7" t="s">
        <v>13</v>
      </c>
      <c r="E2" s="7" t="s">
        <v>0</v>
      </c>
      <c r="F2" s="7" t="s">
        <v>1</v>
      </c>
      <c r="G2" s="7" t="s">
        <v>14</v>
      </c>
      <c r="H2" s="7" t="s">
        <v>15</v>
      </c>
      <c r="I2" s="7" t="s">
        <v>16</v>
      </c>
      <c r="J2" s="8" t="s">
        <v>8</v>
      </c>
      <c r="K2" s="8" t="s">
        <v>10</v>
      </c>
      <c r="L2" s="7" t="s">
        <v>17</v>
      </c>
      <c r="M2" s="7" t="s">
        <v>18</v>
      </c>
      <c r="N2" s="7" t="s">
        <v>19</v>
      </c>
      <c r="O2" s="7" t="s">
        <v>20</v>
      </c>
      <c r="P2" s="7" t="s">
        <v>21</v>
      </c>
      <c r="Q2" s="7" t="s">
        <v>22</v>
      </c>
      <c r="R2" s="7" t="s">
        <v>45</v>
      </c>
      <c r="S2" s="7" t="s">
        <v>46</v>
      </c>
      <c r="U2" s="216" t="s">
        <v>417</v>
      </c>
      <c r="V2" s="216" t="s">
        <v>418</v>
      </c>
    </row>
    <row r="3" spans="1:22" ht="15.75" thickBot="1" x14ac:dyDescent="0.3">
      <c r="A3" s="28"/>
      <c r="B3" s="38" t="s">
        <v>32</v>
      </c>
      <c r="C3" s="39">
        <v>198</v>
      </c>
      <c r="D3" s="39">
        <v>99</v>
      </c>
      <c r="E3" s="39">
        <v>4.5</v>
      </c>
      <c r="F3" s="39">
        <v>7</v>
      </c>
      <c r="G3" s="39">
        <v>184</v>
      </c>
      <c r="H3" s="39">
        <v>47.25</v>
      </c>
      <c r="I3" s="39">
        <v>11</v>
      </c>
      <c r="J3" s="39">
        <v>23.18</v>
      </c>
      <c r="K3" s="39">
        <v>18.2</v>
      </c>
      <c r="L3" s="39">
        <v>1581.56</v>
      </c>
      <c r="M3" s="39">
        <v>159.80000000000001</v>
      </c>
      <c r="N3" s="39">
        <v>89.88</v>
      </c>
      <c r="O3" s="39">
        <v>82.6</v>
      </c>
      <c r="P3" s="39">
        <v>113.62</v>
      </c>
      <c r="Q3" s="39">
        <v>22.95</v>
      </c>
      <c r="R3" s="39">
        <v>17.86</v>
      </c>
      <c r="S3" s="40">
        <v>22.14</v>
      </c>
      <c r="T3" s="38">
        <v>0</v>
      </c>
      <c r="U3" s="28"/>
    </row>
    <row r="4" spans="1:22" x14ac:dyDescent="0.25">
      <c r="A4" s="33">
        <v>1</v>
      </c>
      <c r="B4" s="10" t="s">
        <v>23</v>
      </c>
      <c r="C4" s="11">
        <v>100</v>
      </c>
      <c r="D4" s="11">
        <v>55</v>
      </c>
      <c r="E4" s="11">
        <v>4.0999999999999996</v>
      </c>
      <c r="F4" s="11">
        <v>5.7</v>
      </c>
      <c r="G4" s="11">
        <v>88.6</v>
      </c>
      <c r="H4" s="11">
        <v>25.45</v>
      </c>
      <c r="I4" s="11">
        <v>7</v>
      </c>
      <c r="J4" s="11">
        <v>10.32</v>
      </c>
      <c r="K4" s="11">
        <v>8.1</v>
      </c>
      <c r="L4" s="11">
        <v>171.01</v>
      </c>
      <c r="M4" s="11">
        <v>34.200000000000003</v>
      </c>
      <c r="N4" s="11">
        <v>19.7</v>
      </c>
      <c r="O4" s="11">
        <v>40.700000000000003</v>
      </c>
      <c r="P4" s="11">
        <v>15.92</v>
      </c>
      <c r="Q4" s="11">
        <v>5.79</v>
      </c>
      <c r="R4" s="11">
        <v>4.57</v>
      </c>
      <c r="S4" s="12">
        <v>12.42</v>
      </c>
      <c r="T4" s="10">
        <v>1</v>
      </c>
      <c r="U4" s="33">
        <v>1</v>
      </c>
      <c r="V4" s="33">
        <v>1</v>
      </c>
    </row>
    <row r="5" spans="1:22" x14ac:dyDescent="0.25">
      <c r="A5" s="34">
        <v>2</v>
      </c>
      <c r="B5" s="13" t="s">
        <v>24</v>
      </c>
      <c r="C5" s="9">
        <v>117.6</v>
      </c>
      <c r="D5" s="9">
        <v>64</v>
      </c>
      <c r="E5" s="9">
        <v>3.8</v>
      </c>
      <c r="F5" s="9">
        <v>5.0999999999999996</v>
      </c>
      <c r="G5" s="9">
        <v>107.4</v>
      </c>
      <c r="H5" s="9">
        <v>30.1</v>
      </c>
      <c r="I5" s="9">
        <v>7</v>
      </c>
      <c r="J5" s="9">
        <v>11.03</v>
      </c>
      <c r="K5" s="9">
        <v>8.6999999999999993</v>
      </c>
      <c r="L5" s="9">
        <v>257.36</v>
      </c>
      <c r="M5" s="9">
        <v>43.8</v>
      </c>
      <c r="N5" s="9">
        <v>24.94</v>
      </c>
      <c r="O5" s="9">
        <v>48.3</v>
      </c>
      <c r="P5" s="9">
        <v>22.39</v>
      </c>
      <c r="Q5" s="9">
        <v>7</v>
      </c>
      <c r="R5" s="9">
        <v>5.49</v>
      </c>
      <c r="S5" s="14">
        <v>14.25</v>
      </c>
      <c r="T5" s="13">
        <v>1</v>
      </c>
      <c r="U5" s="34">
        <v>2</v>
      </c>
      <c r="V5" s="34">
        <v>2</v>
      </c>
    </row>
    <row r="6" spans="1:22" x14ac:dyDescent="0.25">
      <c r="A6" s="34">
        <v>3</v>
      </c>
      <c r="B6" s="13" t="s">
        <v>26</v>
      </c>
      <c r="C6" s="9">
        <v>137.4</v>
      </c>
      <c r="D6" s="9">
        <v>73</v>
      </c>
      <c r="E6" s="9">
        <v>3.8</v>
      </c>
      <c r="F6" s="9">
        <v>5.6</v>
      </c>
      <c r="G6" s="9">
        <v>126.2</v>
      </c>
      <c r="H6" s="9">
        <v>34.6</v>
      </c>
      <c r="I6" s="9">
        <v>7</v>
      </c>
      <c r="J6" s="9">
        <v>13.39</v>
      </c>
      <c r="K6" s="9">
        <v>10.5</v>
      </c>
      <c r="L6" s="9">
        <v>434.86</v>
      </c>
      <c r="M6" s="9">
        <v>63.3</v>
      </c>
      <c r="N6" s="9">
        <v>35.799999999999997</v>
      </c>
      <c r="O6" s="9">
        <v>56.98</v>
      </c>
      <c r="P6" s="9">
        <v>36.42</v>
      </c>
      <c r="Q6" s="9">
        <v>9.98</v>
      </c>
      <c r="R6" s="9">
        <v>7.76</v>
      </c>
      <c r="S6" s="14">
        <v>16.489999999999998</v>
      </c>
      <c r="T6" s="13">
        <v>1</v>
      </c>
      <c r="U6" s="34">
        <v>3</v>
      </c>
      <c r="V6" s="34">
        <v>3</v>
      </c>
    </row>
    <row r="7" spans="1:22" x14ac:dyDescent="0.25">
      <c r="A7" s="34">
        <v>4</v>
      </c>
      <c r="B7" s="13" t="s">
        <v>28</v>
      </c>
      <c r="C7" s="9">
        <v>157</v>
      </c>
      <c r="D7" s="9">
        <v>82</v>
      </c>
      <c r="E7" s="9">
        <v>4</v>
      </c>
      <c r="F7" s="9">
        <v>5.9</v>
      </c>
      <c r="G7" s="9">
        <v>145.19999999999999</v>
      </c>
      <c r="H7" s="9">
        <v>39</v>
      </c>
      <c r="I7" s="9">
        <v>9</v>
      </c>
      <c r="J7" s="9">
        <v>16.18</v>
      </c>
      <c r="K7" s="9">
        <v>12.7</v>
      </c>
      <c r="L7" s="9">
        <v>689.28</v>
      </c>
      <c r="M7" s="9">
        <v>87.8</v>
      </c>
      <c r="N7" s="9">
        <v>49.55</v>
      </c>
      <c r="O7" s="9">
        <v>65.27</v>
      </c>
      <c r="P7" s="9">
        <v>54.43</v>
      </c>
      <c r="Q7" s="9">
        <v>13.27</v>
      </c>
      <c r="R7" s="9">
        <v>10.35</v>
      </c>
      <c r="S7" s="14">
        <v>18.34</v>
      </c>
      <c r="T7" s="13">
        <v>1</v>
      </c>
      <c r="U7" s="34">
        <v>4</v>
      </c>
      <c r="V7" s="34">
        <v>4</v>
      </c>
    </row>
    <row r="8" spans="1:22" x14ac:dyDescent="0.25">
      <c r="A8" s="34">
        <v>5</v>
      </c>
      <c r="B8" s="13" t="s">
        <v>30</v>
      </c>
      <c r="C8" s="9">
        <v>177</v>
      </c>
      <c r="D8" s="9">
        <v>91</v>
      </c>
      <c r="E8" s="9">
        <v>4.3</v>
      </c>
      <c r="F8" s="9">
        <v>6.5</v>
      </c>
      <c r="G8" s="9">
        <v>164</v>
      </c>
      <c r="H8" s="9">
        <v>43.35</v>
      </c>
      <c r="I8" s="9">
        <v>9</v>
      </c>
      <c r="J8" s="9">
        <v>19.579999999999998</v>
      </c>
      <c r="K8" s="9">
        <v>15.4</v>
      </c>
      <c r="L8" s="9">
        <v>1062.74</v>
      </c>
      <c r="M8" s="9">
        <v>120.1</v>
      </c>
      <c r="N8" s="9">
        <v>67.66</v>
      </c>
      <c r="O8" s="9">
        <v>73.680000000000007</v>
      </c>
      <c r="P8" s="9">
        <v>81.89</v>
      </c>
      <c r="Q8" s="9">
        <v>18</v>
      </c>
      <c r="R8" s="9">
        <v>13.98</v>
      </c>
      <c r="S8" s="14">
        <v>20.45</v>
      </c>
      <c r="T8" s="13">
        <v>1</v>
      </c>
      <c r="U8" s="34">
        <v>5</v>
      </c>
      <c r="V8" s="34">
        <v>5</v>
      </c>
    </row>
    <row r="9" spans="1:22" x14ac:dyDescent="0.25">
      <c r="A9" s="34">
        <v>6</v>
      </c>
      <c r="B9" s="13" t="s">
        <v>33</v>
      </c>
      <c r="C9" s="9">
        <v>200</v>
      </c>
      <c r="D9" s="9">
        <v>100</v>
      </c>
      <c r="E9" s="9">
        <v>5.5</v>
      </c>
      <c r="F9" s="9">
        <v>8</v>
      </c>
      <c r="G9" s="9">
        <v>184</v>
      </c>
      <c r="H9" s="9">
        <v>47.25</v>
      </c>
      <c r="I9" s="9">
        <v>11</v>
      </c>
      <c r="J9" s="9">
        <v>27.16</v>
      </c>
      <c r="K9" s="9">
        <v>21.3</v>
      </c>
      <c r="L9" s="9">
        <v>1844.26</v>
      </c>
      <c r="M9" s="9">
        <v>184.4</v>
      </c>
      <c r="N9" s="9">
        <v>104.73</v>
      </c>
      <c r="O9" s="9">
        <v>82.41</v>
      </c>
      <c r="P9" s="9">
        <v>133.91</v>
      </c>
      <c r="Q9" s="9">
        <v>26.78</v>
      </c>
      <c r="R9" s="9">
        <v>20.97</v>
      </c>
      <c r="S9" s="14">
        <v>22.21</v>
      </c>
      <c r="T9" s="13">
        <v>1</v>
      </c>
      <c r="U9" s="34">
        <v>6</v>
      </c>
      <c r="V9" s="34">
        <v>6</v>
      </c>
    </row>
    <row r="10" spans="1:22" x14ac:dyDescent="0.25">
      <c r="A10" s="34">
        <v>7</v>
      </c>
      <c r="B10" s="13" t="s">
        <v>36</v>
      </c>
      <c r="C10" s="9">
        <v>248</v>
      </c>
      <c r="D10" s="9">
        <v>124</v>
      </c>
      <c r="E10" s="9">
        <v>5</v>
      </c>
      <c r="F10" s="9">
        <v>8</v>
      </c>
      <c r="G10" s="9">
        <v>232</v>
      </c>
      <c r="H10" s="9">
        <v>59.5</v>
      </c>
      <c r="I10" s="9">
        <v>12</v>
      </c>
      <c r="J10" s="9">
        <v>32.68</v>
      </c>
      <c r="K10" s="9">
        <v>25.7</v>
      </c>
      <c r="L10" s="9">
        <v>3537.11</v>
      </c>
      <c r="M10" s="9">
        <v>285.3</v>
      </c>
      <c r="N10" s="9">
        <v>159.68</v>
      </c>
      <c r="O10" s="9">
        <v>104.04</v>
      </c>
      <c r="P10" s="9">
        <v>254.85</v>
      </c>
      <c r="Q10" s="9">
        <v>41.11</v>
      </c>
      <c r="R10" s="9">
        <v>31.8</v>
      </c>
      <c r="S10" s="14">
        <v>27.93</v>
      </c>
      <c r="T10" s="13">
        <v>1</v>
      </c>
      <c r="U10" s="34">
        <v>7</v>
      </c>
      <c r="V10" s="34">
        <v>7</v>
      </c>
    </row>
    <row r="11" spans="1:22" x14ac:dyDescent="0.25">
      <c r="A11" s="34">
        <v>8</v>
      </c>
      <c r="B11" s="13" t="s">
        <v>40</v>
      </c>
      <c r="C11" s="9">
        <v>298</v>
      </c>
      <c r="D11" s="9">
        <v>149</v>
      </c>
      <c r="E11" s="9">
        <v>5.5</v>
      </c>
      <c r="F11" s="9">
        <v>8</v>
      </c>
      <c r="G11" s="9">
        <v>282</v>
      </c>
      <c r="H11" s="9">
        <v>71.75</v>
      </c>
      <c r="I11" s="9">
        <v>13</v>
      </c>
      <c r="J11" s="9">
        <v>40.799999999999997</v>
      </c>
      <c r="K11" s="9">
        <v>32</v>
      </c>
      <c r="L11" s="9">
        <v>6318.22</v>
      </c>
      <c r="M11" s="9">
        <v>424</v>
      </c>
      <c r="N11" s="9">
        <v>237.53</v>
      </c>
      <c r="O11" s="9">
        <v>124.44</v>
      </c>
      <c r="P11" s="9">
        <v>442</v>
      </c>
      <c r="Q11" s="9">
        <v>59.33</v>
      </c>
      <c r="R11" s="9">
        <v>45.88</v>
      </c>
      <c r="S11" s="14">
        <v>32.909999999999997</v>
      </c>
      <c r="T11" s="13">
        <v>1</v>
      </c>
      <c r="U11" s="34">
        <v>8</v>
      </c>
      <c r="V11" s="34">
        <v>8</v>
      </c>
    </row>
    <row r="12" spans="1:22" x14ac:dyDescent="0.25">
      <c r="A12" s="34">
        <v>9</v>
      </c>
      <c r="B12" s="13" t="s">
        <v>44</v>
      </c>
      <c r="C12" s="9">
        <v>346</v>
      </c>
      <c r="D12" s="9">
        <v>174</v>
      </c>
      <c r="E12" s="9">
        <v>6</v>
      </c>
      <c r="F12" s="9">
        <v>9</v>
      </c>
      <c r="G12" s="9">
        <v>328</v>
      </c>
      <c r="H12" s="9">
        <v>84</v>
      </c>
      <c r="I12" s="9">
        <v>14</v>
      </c>
      <c r="J12" s="9">
        <v>52.68</v>
      </c>
      <c r="K12" s="9">
        <v>41.4</v>
      </c>
      <c r="L12" s="9">
        <v>11094.49</v>
      </c>
      <c r="M12" s="9">
        <v>641.29999999999995</v>
      </c>
      <c r="N12" s="9">
        <v>358.09</v>
      </c>
      <c r="O12" s="9">
        <v>145.12</v>
      </c>
      <c r="P12" s="9">
        <v>791.54</v>
      </c>
      <c r="Q12" s="9">
        <v>90.98</v>
      </c>
      <c r="R12" s="9">
        <v>70.11</v>
      </c>
      <c r="S12" s="14">
        <v>38.76</v>
      </c>
      <c r="T12" s="13">
        <v>1</v>
      </c>
      <c r="U12" s="34">
        <v>9</v>
      </c>
      <c r="V12" s="34">
        <v>9</v>
      </c>
    </row>
    <row r="13" spans="1:22" x14ac:dyDescent="0.25">
      <c r="A13" s="34">
        <v>10</v>
      </c>
      <c r="B13" s="13" t="s">
        <v>50</v>
      </c>
      <c r="C13" s="9">
        <v>396</v>
      </c>
      <c r="D13" s="9">
        <v>199</v>
      </c>
      <c r="E13" s="9">
        <v>7</v>
      </c>
      <c r="F13" s="9">
        <v>11</v>
      </c>
      <c r="G13" s="9">
        <v>374</v>
      </c>
      <c r="H13" s="9">
        <v>96</v>
      </c>
      <c r="I13" s="9">
        <v>16</v>
      </c>
      <c r="J13" s="9">
        <v>72.16</v>
      </c>
      <c r="K13" s="9">
        <v>56.6</v>
      </c>
      <c r="L13" s="9">
        <v>20018.830000000002</v>
      </c>
      <c r="M13" s="9">
        <v>1011.1</v>
      </c>
      <c r="N13" s="9">
        <v>563.92999999999995</v>
      </c>
      <c r="O13" s="9">
        <v>166.56</v>
      </c>
      <c r="P13" s="9">
        <v>1447.14</v>
      </c>
      <c r="Q13" s="9">
        <v>145.44</v>
      </c>
      <c r="R13" s="9">
        <v>111.97</v>
      </c>
      <c r="S13" s="14">
        <v>44.78</v>
      </c>
      <c r="T13" s="13">
        <v>1</v>
      </c>
      <c r="U13" s="34">
        <v>10</v>
      </c>
      <c r="V13" s="34">
        <v>10</v>
      </c>
    </row>
    <row r="14" spans="1:22" x14ac:dyDescent="0.25">
      <c r="A14" s="34">
        <v>11</v>
      </c>
      <c r="B14" s="13" t="s">
        <v>54</v>
      </c>
      <c r="C14" s="9">
        <v>446</v>
      </c>
      <c r="D14" s="9">
        <v>199</v>
      </c>
      <c r="E14" s="9">
        <v>8</v>
      </c>
      <c r="F14" s="9">
        <v>12</v>
      </c>
      <c r="G14" s="9">
        <v>422</v>
      </c>
      <c r="H14" s="9">
        <v>95.5</v>
      </c>
      <c r="I14" s="9">
        <v>18</v>
      </c>
      <c r="J14" s="9">
        <v>84.3</v>
      </c>
      <c r="K14" s="9">
        <v>66.2</v>
      </c>
      <c r="L14" s="9">
        <v>28697.35</v>
      </c>
      <c r="M14" s="9">
        <v>1286.9000000000001</v>
      </c>
      <c r="N14" s="9">
        <v>725.06</v>
      </c>
      <c r="O14" s="9">
        <v>184.5</v>
      </c>
      <c r="P14" s="9">
        <v>1580.03</v>
      </c>
      <c r="Q14" s="9">
        <v>158.80000000000001</v>
      </c>
      <c r="R14" s="9">
        <v>123.29</v>
      </c>
      <c r="S14" s="14">
        <v>43.29</v>
      </c>
      <c r="T14" s="13">
        <v>1</v>
      </c>
      <c r="U14" s="34">
        <v>11</v>
      </c>
      <c r="V14" s="34">
        <v>11</v>
      </c>
    </row>
    <row r="15" spans="1:22" x14ac:dyDescent="0.25">
      <c r="A15" s="34">
        <v>12</v>
      </c>
      <c r="B15" s="13" t="s">
        <v>58</v>
      </c>
      <c r="C15" s="9">
        <v>492</v>
      </c>
      <c r="D15" s="9">
        <v>199</v>
      </c>
      <c r="E15" s="9">
        <v>8.8000000000000007</v>
      </c>
      <c r="F15" s="9">
        <v>12</v>
      </c>
      <c r="G15" s="9">
        <v>468</v>
      </c>
      <c r="H15" s="9">
        <v>95.1</v>
      </c>
      <c r="I15" s="9">
        <v>20</v>
      </c>
      <c r="J15" s="9">
        <v>92.38</v>
      </c>
      <c r="K15" s="9">
        <v>72.5</v>
      </c>
      <c r="L15" s="9">
        <v>36841.89</v>
      </c>
      <c r="M15" s="9">
        <v>1497.6</v>
      </c>
      <c r="N15" s="9">
        <v>853.45</v>
      </c>
      <c r="O15" s="9">
        <v>199.7</v>
      </c>
      <c r="P15" s="9">
        <v>1581.96</v>
      </c>
      <c r="Q15" s="9">
        <v>158.99</v>
      </c>
      <c r="R15" s="9">
        <v>124.86</v>
      </c>
      <c r="S15" s="14">
        <v>41.38</v>
      </c>
      <c r="T15" s="13">
        <v>1</v>
      </c>
      <c r="U15" s="34">
        <v>12</v>
      </c>
      <c r="V15" s="34">
        <v>12</v>
      </c>
    </row>
    <row r="16" spans="1:22" x14ac:dyDescent="0.25">
      <c r="A16" s="34">
        <v>13</v>
      </c>
      <c r="B16" s="13" t="s">
        <v>63</v>
      </c>
      <c r="C16" s="9">
        <v>543</v>
      </c>
      <c r="D16" s="9">
        <v>220</v>
      </c>
      <c r="E16" s="9">
        <v>9.5</v>
      </c>
      <c r="F16" s="9">
        <v>13.5</v>
      </c>
      <c r="G16" s="9">
        <v>516</v>
      </c>
      <c r="H16" s="9">
        <v>105.25</v>
      </c>
      <c r="I16" s="9">
        <v>24</v>
      </c>
      <c r="J16" s="9">
        <v>113.36</v>
      </c>
      <c r="K16" s="9">
        <v>89</v>
      </c>
      <c r="L16" s="9">
        <v>55677.42</v>
      </c>
      <c r="M16" s="9">
        <v>2050.6999999999998</v>
      </c>
      <c r="N16" s="9">
        <v>1164.94</v>
      </c>
      <c r="O16" s="9">
        <v>221.62</v>
      </c>
      <c r="P16" s="9">
        <v>2405.54</v>
      </c>
      <c r="Q16" s="9">
        <v>218.69</v>
      </c>
      <c r="R16" s="9">
        <v>171.67</v>
      </c>
      <c r="S16" s="14">
        <v>46.06</v>
      </c>
      <c r="T16" s="13">
        <v>1</v>
      </c>
      <c r="U16" s="34">
        <v>13</v>
      </c>
      <c r="V16" s="34">
        <v>13</v>
      </c>
    </row>
    <row r="17" spans="1:22" x14ac:dyDescent="0.25">
      <c r="A17" s="34">
        <v>14</v>
      </c>
      <c r="B17" s="13" t="s">
        <v>67</v>
      </c>
      <c r="C17" s="9">
        <v>596</v>
      </c>
      <c r="D17" s="9">
        <v>199</v>
      </c>
      <c r="E17" s="9">
        <v>10</v>
      </c>
      <c r="F17" s="9">
        <v>15</v>
      </c>
      <c r="G17" s="9">
        <v>566</v>
      </c>
      <c r="H17" s="9">
        <v>94.5</v>
      </c>
      <c r="I17" s="9">
        <v>22</v>
      </c>
      <c r="J17" s="9">
        <v>120.45</v>
      </c>
      <c r="K17" s="9">
        <v>94.6</v>
      </c>
      <c r="L17" s="9">
        <v>68715.899999999994</v>
      </c>
      <c r="M17" s="9">
        <v>2305.9</v>
      </c>
      <c r="N17" s="9">
        <v>1325.36</v>
      </c>
      <c r="O17" s="9">
        <v>238.85</v>
      </c>
      <c r="P17" s="9">
        <v>1979.66</v>
      </c>
      <c r="Q17" s="9">
        <v>198.96</v>
      </c>
      <c r="R17" s="9">
        <v>157.63999999999999</v>
      </c>
      <c r="S17" s="14">
        <v>40.54</v>
      </c>
      <c r="T17" s="13">
        <v>1</v>
      </c>
      <c r="U17" s="34">
        <v>14</v>
      </c>
      <c r="V17" s="34">
        <v>14</v>
      </c>
    </row>
    <row r="18" spans="1:22" ht="15.75" thickBot="1" x14ac:dyDescent="0.3">
      <c r="A18" s="35">
        <v>15</v>
      </c>
      <c r="B18" s="15" t="s">
        <v>71</v>
      </c>
      <c r="C18" s="16">
        <v>691</v>
      </c>
      <c r="D18" s="16">
        <v>260</v>
      </c>
      <c r="E18" s="16">
        <v>12</v>
      </c>
      <c r="F18" s="16">
        <v>15.5</v>
      </c>
      <c r="G18" s="16">
        <v>660</v>
      </c>
      <c r="H18" s="16">
        <v>124</v>
      </c>
      <c r="I18" s="16">
        <v>24</v>
      </c>
      <c r="J18" s="16">
        <v>164.74</v>
      </c>
      <c r="K18" s="16">
        <v>129.30000000000001</v>
      </c>
      <c r="L18" s="16">
        <v>125922.2</v>
      </c>
      <c r="M18" s="16">
        <v>3644.6</v>
      </c>
      <c r="N18" s="16">
        <v>2094.79</v>
      </c>
      <c r="O18" s="16">
        <v>276.47000000000003</v>
      </c>
      <c r="P18" s="16">
        <v>4557.3500000000004</v>
      </c>
      <c r="Q18" s="16">
        <v>350.57</v>
      </c>
      <c r="R18" s="16">
        <v>276.64</v>
      </c>
      <c r="S18" s="17">
        <v>52.6</v>
      </c>
      <c r="T18" s="15">
        <v>1</v>
      </c>
      <c r="U18" s="35">
        <v>15</v>
      </c>
      <c r="V18" s="35">
        <v>15</v>
      </c>
    </row>
    <row r="19" spans="1:22" x14ac:dyDescent="0.25">
      <c r="A19" s="33">
        <v>1</v>
      </c>
      <c r="B19" s="10" t="s">
        <v>25</v>
      </c>
      <c r="C19" s="11">
        <v>120</v>
      </c>
      <c r="D19" s="11">
        <v>64</v>
      </c>
      <c r="E19" s="11">
        <v>4.4000000000000004</v>
      </c>
      <c r="F19" s="11">
        <v>6.3</v>
      </c>
      <c r="G19" s="11">
        <v>107.4</v>
      </c>
      <c r="H19" s="11">
        <v>29.8</v>
      </c>
      <c r="I19" s="11">
        <v>7</v>
      </c>
      <c r="J19" s="11">
        <v>13.21</v>
      </c>
      <c r="K19" s="11">
        <v>10.4</v>
      </c>
      <c r="L19" s="11">
        <v>317.75</v>
      </c>
      <c r="M19" s="11">
        <v>53</v>
      </c>
      <c r="N19" s="11">
        <v>30.36</v>
      </c>
      <c r="O19" s="11">
        <v>49.04</v>
      </c>
      <c r="P19" s="11">
        <v>27.67</v>
      </c>
      <c r="Q19" s="11">
        <v>8.65</v>
      </c>
      <c r="R19" s="11">
        <v>6.79</v>
      </c>
      <c r="S19" s="12">
        <v>14.47</v>
      </c>
      <c r="T19" s="10">
        <v>2</v>
      </c>
      <c r="U19" s="33">
        <v>1</v>
      </c>
      <c r="V19" s="33">
        <v>1</v>
      </c>
    </row>
    <row r="20" spans="1:22" x14ac:dyDescent="0.25">
      <c r="A20" s="34">
        <v>2</v>
      </c>
      <c r="B20" s="13" t="s">
        <v>27</v>
      </c>
      <c r="C20" s="9">
        <v>140</v>
      </c>
      <c r="D20" s="9">
        <v>73</v>
      </c>
      <c r="E20" s="9">
        <v>4.7</v>
      </c>
      <c r="F20" s="9">
        <v>6.9</v>
      </c>
      <c r="G20" s="9">
        <v>126.2</v>
      </c>
      <c r="H20" s="9">
        <v>34.15</v>
      </c>
      <c r="I20" s="9">
        <v>7</v>
      </c>
      <c r="J20" s="9">
        <v>16.43</v>
      </c>
      <c r="K20" s="9">
        <v>12.9</v>
      </c>
      <c r="L20" s="9">
        <v>541.22</v>
      </c>
      <c r="M20" s="9">
        <v>77.3</v>
      </c>
      <c r="N20" s="9">
        <v>44.17</v>
      </c>
      <c r="O20" s="9">
        <v>57.4</v>
      </c>
      <c r="P20" s="9">
        <v>44.92</v>
      </c>
      <c r="Q20" s="9">
        <v>12.31</v>
      </c>
      <c r="R20" s="9">
        <v>9.6199999999999992</v>
      </c>
      <c r="S20" s="14">
        <v>16.54</v>
      </c>
      <c r="T20" s="13">
        <v>2</v>
      </c>
      <c r="U20" s="34">
        <v>2</v>
      </c>
      <c r="V20" s="34">
        <v>2</v>
      </c>
    </row>
    <row r="21" spans="1:22" x14ac:dyDescent="0.25">
      <c r="A21" s="34">
        <v>3</v>
      </c>
      <c r="B21" s="13" t="s">
        <v>29</v>
      </c>
      <c r="C21" s="9">
        <v>160</v>
      </c>
      <c r="D21" s="9">
        <v>82</v>
      </c>
      <c r="E21" s="9">
        <v>5</v>
      </c>
      <c r="F21" s="9">
        <v>7.4</v>
      </c>
      <c r="G21" s="9">
        <v>145.19999999999999</v>
      </c>
      <c r="H21" s="9">
        <v>38.5</v>
      </c>
      <c r="I21" s="9">
        <v>9</v>
      </c>
      <c r="J21" s="9">
        <v>20.09</v>
      </c>
      <c r="K21" s="9">
        <v>15.8</v>
      </c>
      <c r="L21" s="9">
        <v>869.29</v>
      </c>
      <c r="M21" s="9">
        <v>108.7</v>
      </c>
      <c r="N21" s="9">
        <v>61.93</v>
      </c>
      <c r="O21" s="9">
        <v>65.78</v>
      </c>
      <c r="P21" s="9">
        <v>68.31</v>
      </c>
      <c r="Q21" s="9">
        <v>16.66</v>
      </c>
      <c r="R21" s="9">
        <v>13.05</v>
      </c>
      <c r="S21" s="14">
        <v>18.440000000000001</v>
      </c>
      <c r="T21" s="13">
        <v>2</v>
      </c>
      <c r="U21" s="34">
        <v>3</v>
      </c>
      <c r="V21" s="34">
        <v>3</v>
      </c>
    </row>
    <row r="22" spans="1:22" x14ac:dyDescent="0.25">
      <c r="A22" s="34">
        <v>4</v>
      </c>
      <c r="B22" s="13" t="s">
        <v>31</v>
      </c>
      <c r="C22" s="9">
        <v>180</v>
      </c>
      <c r="D22" s="9">
        <v>91</v>
      </c>
      <c r="E22" s="9">
        <v>5.3</v>
      </c>
      <c r="F22" s="9">
        <v>8</v>
      </c>
      <c r="G22" s="9">
        <v>164</v>
      </c>
      <c r="H22" s="9">
        <v>42.85</v>
      </c>
      <c r="I22" s="9">
        <v>9</v>
      </c>
      <c r="J22" s="9">
        <v>23.95</v>
      </c>
      <c r="K22" s="9">
        <v>18.8</v>
      </c>
      <c r="L22" s="9">
        <v>1316.96</v>
      </c>
      <c r="M22" s="9">
        <v>146.30000000000001</v>
      </c>
      <c r="N22" s="9">
        <v>83.21</v>
      </c>
      <c r="O22" s="9">
        <v>74.16</v>
      </c>
      <c r="P22" s="9">
        <v>100.85</v>
      </c>
      <c r="Q22" s="9">
        <v>22.16</v>
      </c>
      <c r="R22" s="9">
        <v>17.3</v>
      </c>
      <c r="S22" s="14">
        <v>20.52</v>
      </c>
      <c r="T22" s="13">
        <v>2</v>
      </c>
      <c r="U22" s="34">
        <v>4</v>
      </c>
      <c r="V22" s="34">
        <v>4</v>
      </c>
    </row>
    <row r="23" spans="1:22" x14ac:dyDescent="0.25">
      <c r="A23" s="34">
        <v>5</v>
      </c>
      <c r="B23" s="13" t="s">
        <v>34</v>
      </c>
      <c r="C23" s="9">
        <v>203</v>
      </c>
      <c r="D23" s="9">
        <v>101</v>
      </c>
      <c r="E23" s="9">
        <v>6.5</v>
      </c>
      <c r="F23" s="9">
        <v>9.5</v>
      </c>
      <c r="G23" s="9">
        <v>184</v>
      </c>
      <c r="H23" s="9">
        <v>47.25</v>
      </c>
      <c r="I23" s="9">
        <v>11</v>
      </c>
      <c r="J23" s="9">
        <v>32.19</v>
      </c>
      <c r="K23" s="9">
        <v>25.3</v>
      </c>
      <c r="L23" s="9">
        <v>2218.4899999999998</v>
      </c>
      <c r="M23" s="9">
        <v>218.6</v>
      </c>
      <c r="N23" s="9">
        <v>124.99</v>
      </c>
      <c r="O23" s="9">
        <v>83.02</v>
      </c>
      <c r="P23" s="9">
        <v>163.93</v>
      </c>
      <c r="Q23" s="9">
        <v>32.46</v>
      </c>
      <c r="R23" s="9">
        <v>25.5</v>
      </c>
      <c r="S23" s="14">
        <v>22.57</v>
      </c>
      <c r="T23" s="13">
        <v>2</v>
      </c>
      <c r="U23" s="34">
        <v>5</v>
      </c>
      <c r="V23" s="34">
        <v>5</v>
      </c>
    </row>
    <row r="24" spans="1:22" x14ac:dyDescent="0.25">
      <c r="A24" s="34">
        <v>6</v>
      </c>
      <c r="B24" s="13" t="s">
        <v>37</v>
      </c>
      <c r="C24" s="9">
        <v>250</v>
      </c>
      <c r="D24" s="9">
        <v>125</v>
      </c>
      <c r="E24" s="9">
        <v>6</v>
      </c>
      <c r="F24" s="9">
        <v>9</v>
      </c>
      <c r="G24" s="9">
        <v>232</v>
      </c>
      <c r="H24" s="9">
        <v>59.5</v>
      </c>
      <c r="I24" s="9">
        <v>12</v>
      </c>
      <c r="J24" s="9">
        <v>37.659999999999997</v>
      </c>
      <c r="K24" s="9">
        <v>29.6</v>
      </c>
      <c r="L24" s="9">
        <v>4051.73</v>
      </c>
      <c r="M24" s="9">
        <v>324.10000000000002</v>
      </c>
      <c r="N24" s="9">
        <v>182.93</v>
      </c>
      <c r="O24" s="9">
        <v>103.73</v>
      </c>
      <c r="P24" s="9">
        <v>293.85000000000002</v>
      </c>
      <c r="Q24" s="9">
        <v>47.02</v>
      </c>
      <c r="R24" s="9">
        <v>36.549999999999997</v>
      </c>
      <c r="S24" s="14">
        <v>27.93</v>
      </c>
      <c r="T24" s="13">
        <v>2</v>
      </c>
      <c r="U24" s="34">
        <v>6</v>
      </c>
      <c r="V24" s="34">
        <v>6</v>
      </c>
    </row>
    <row r="25" spans="1:22" x14ac:dyDescent="0.25">
      <c r="A25" s="34">
        <v>7</v>
      </c>
      <c r="B25" s="13" t="s">
        <v>41</v>
      </c>
      <c r="C25" s="9">
        <v>300</v>
      </c>
      <c r="D25" s="9">
        <v>150</v>
      </c>
      <c r="E25" s="9">
        <v>6.5</v>
      </c>
      <c r="F25" s="9">
        <v>9</v>
      </c>
      <c r="G25" s="9">
        <v>282</v>
      </c>
      <c r="H25" s="9">
        <v>71.75</v>
      </c>
      <c r="I25" s="9">
        <v>13</v>
      </c>
      <c r="J25" s="9">
        <v>46.78</v>
      </c>
      <c r="K25" s="9">
        <v>36.700000000000003</v>
      </c>
      <c r="L25" s="9">
        <v>7209.26</v>
      </c>
      <c r="M25" s="9">
        <v>480.6</v>
      </c>
      <c r="N25" s="9">
        <v>271.06</v>
      </c>
      <c r="O25" s="9">
        <v>124.14</v>
      </c>
      <c r="P25" s="9">
        <v>507.53</v>
      </c>
      <c r="Q25" s="9">
        <v>67.67</v>
      </c>
      <c r="R25" s="9">
        <v>52.56</v>
      </c>
      <c r="S25" s="14">
        <v>32.94</v>
      </c>
      <c r="T25" s="13">
        <v>2</v>
      </c>
      <c r="U25" s="34">
        <v>7</v>
      </c>
      <c r="V25" s="34">
        <v>7</v>
      </c>
    </row>
    <row r="26" spans="1:22" x14ac:dyDescent="0.25">
      <c r="A26" s="34">
        <v>8</v>
      </c>
      <c r="B26" s="13" t="s">
        <v>47</v>
      </c>
      <c r="C26" s="9">
        <v>350</v>
      </c>
      <c r="D26" s="9">
        <v>175</v>
      </c>
      <c r="E26" s="9">
        <v>7</v>
      </c>
      <c r="F26" s="9">
        <v>11</v>
      </c>
      <c r="G26" s="9">
        <v>328</v>
      </c>
      <c r="H26" s="9">
        <v>84</v>
      </c>
      <c r="I26" s="9">
        <v>14</v>
      </c>
      <c r="J26" s="9">
        <v>63.14</v>
      </c>
      <c r="K26" s="9">
        <v>49.6</v>
      </c>
      <c r="L26" s="9">
        <v>13559.01</v>
      </c>
      <c r="M26" s="9">
        <v>774.8</v>
      </c>
      <c r="N26" s="9">
        <v>433.96</v>
      </c>
      <c r="O26" s="9">
        <v>146.54</v>
      </c>
      <c r="P26" s="9">
        <v>984.34</v>
      </c>
      <c r="Q26" s="9">
        <v>112.5</v>
      </c>
      <c r="R26" s="9">
        <v>86.79</v>
      </c>
      <c r="S26" s="14">
        <v>39.479999999999997</v>
      </c>
      <c r="T26" s="13">
        <v>2</v>
      </c>
      <c r="U26" s="34">
        <v>8</v>
      </c>
      <c r="V26" s="34">
        <v>8</v>
      </c>
    </row>
    <row r="27" spans="1:22" x14ac:dyDescent="0.25">
      <c r="A27" s="34">
        <v>9</v>
      </c>
      <c r="B27" s="13" t="s">
        <v>51</v>
      </c>
      <c r="C27" s="9">
        <v>400</v>
      </c>
      <c r="D27" s="9">
        <v>200</v>
      </c>
      <c r="E27" s="9">
        <v>8</v>
      </c>
      <c r="F27" s="9">
        <v>13</v>
      </c>
      <c r="G27" s="9">
        <v>374</v>
      </c>
      <c r="H27" s="9">
        <v>96</v>
      </c>
      <c r="I27" s="9">
        <v>16</v>
      </c>
      <c r="J27" s="9">
        <v>84.12</v>
      </c>
      <c r="K27" s="9">
        <v>66</v>
      </c>
      <c r="L27" s="9">
        <v>23704.43</v>
      </c>
      <c r="M27" s="9">
        <v>1185.2</v>
      </c>
      <c r="N27" s="9">
        <v>663.13</v>
      </c>
      <c r="O27" s="9">
        <v>167.87</v>
      </c>
      <c r="P27" s="9">
        <v>1736.39</v>
      </c>
      <c r="Q27" s="9">
        <v>173.64</v>
      </c>
      <c r="R27" s="9">
        <v>133.82</v>
      </c>
      <c r="S27" s="14">
        <v>45.43</v>
      </c>
      <c r="T27" s="13">
        <v>2</v>
      </c>
      <c r="U27" s="34">
        <v>9</v>
      </c>
      <c r="V27" s="34">
        <v>9</v>
      </c>
    </row>
    <row r="28" spans="1:22" x14ac:dyDescent="0.25">
      <c r="A28" s="34">
        <v>10</v>
      </c>
      <c r="B28" s="13" t="s">
        <v>55</v>
      </c>
      <c r="C28" s="9">
        <v>450</v>
      </c>
      <c r="D28" s="9">
        <v>200</v>
      </c>
      <c r="E28" s="9">
        <v>9</v>
      </c>
      <c r="F28" s="9">
        <v>14</v>
      </c>
      <c r="G28" s="9">
        <v>422</v>
      </c>
      <c r="H28" s="9">
        <v>95.5</v>
      </c>
      <c r="I28" s="9">
        <v>18</v>
      </c>
      <c r="J28" s="9">
        <v>96.76</v>
      </c>
      <c r="K28" s="9">
        <v>76</v>
      </c>
      <c r="L28" s="9">
        <v>33450.76</v>
      </c>
      <c r="M28" s="9">
        <v>1486.7</v>
      </c>
      <c r="N28" s="9">
        <v>839.53</v>
      </c>
      <c r="O28" s="9">
        <v>185.93</v>
      </c>
      <c r="P28" s="9">
        <v>1871.57</v>
      </c>
      <c r="Q28" s="9">
        <v>187.16</v>
      </c>
      <c r="R28" s="9">
        <v>145.46</v>
      </c>
      <c r="S28" s="14">
        <v>43.98</v>
      </c>
      <c r="T28" s="13">
        <v>2</v>
      </c>
      <c r="U28" s="34">
        <v>10</v>
      </c>
      <c r="V28" s="34">
        <v>10</v>
      </c>
    </row>
    <row r="29" spans="1:22" x14ac:dyDescent="0.25">
      <c r="A29" s="34">
        <v>11</v>
      </c>
      <c r="B29" s="13" t="s">
        <v>59</v>
      </c>
      <c r="C29" s="9">
        <v>496</v>
      </c>
      <c r="D29" s="9">
        <v>199</v>
      </c>
      <c r="E29" s="9">
        <v>9</v>
      </c>
      <c r="F29" s="9">
        <v>14</v>
      </c>
      <c r="G29" s="9">
        <v>468</v>
      </c>
      <c r="H29" s="9">
        <v>95</v>
      </c>
      <c r="I29" s="9">
        <v>20</v>
      </c>
      <c r="J29" s="9">
        <v>101.27</v>
      </c>
      <c r="K29" s="9">
        <v>79.5</v>
      </c>
      <c r="L29" s="9">
        <v>41869.08</v>
      </c>
      <c r="M29" s="9">
        <v>1688.3</v>
      </c>
      <c r="N29" s="9">
        <v>957.23</v>
      </c>
      <c r="O29" s="9">
        <v>203.33</v>
      </c>
      <c r="P29" s="9">
        <v>1844.89</v>
      </c>
      <c r="Q29" s="9">
        <v>185.42</v>
      </c>
      <c r="R29" s="9">
        <v>144.88</v>
      </c>
      <c r="S29" s="14">
        <v>42.68</v>
      </c>
      <c r="T29" s="13">
        <v>2</v>
      </c>
      <c r="U29" s="34">
        <v>11</v>
      </c>
      <c r="V29" s="34">
        <v>11</v>
      </c>
    </row>
    <row r="30" spans="1:22" x14ac:dyDescent="0.25">
      <c r="A30" s="34">
        <v>12</v>
      </c>
      <c r="B30" s="13" t="s">
        <v>64</v>
      </c>
      <c r="C30" s="9">
        <v>547</v>
      </c>
      <c r="D30" s="9">
        <v>220</v>
      </c>
      <c r="E30" s="9">
        <v>10</v>
      </c>
      <c r="F30" s="9">
        <v>15.5</v>
      </c>
      <c r="G30" s="9">
        <v>516</v>
      </c>
      <c r="H30" s="9">
        <v>105</v>
      </c>
      <c r="I30" s="9">
        <v>24</v>
      </c>
      <c r="J30" s="9">
        <v>124.74</v>
      </c>
      <c r="K30" s="9">
        <v>97.9</v>
      </c>
      <c r="L30" s="9">
        <v>62784.45</v>
      </c>
      <c r="M30" s="9">
        <v>2295.6</v>
      </c>
      <c r="N30" s="9">
        <v>1301.49</v>
      </c>
      <c r="O30" s="9">
        <v>224.34</v>
      </c>
      <c r="P30" s="9">
        <v>2761.34</v>
      </c>
      <c r="Q30" s="9">
        <v>251.03</v>
      </c>
      <c r="R30" s="9">
        <v>196.56</v>
      </c>
      <c r="S30" s="14">
        <v>47.05</v>
      </c>
      <c r="T30" s="13">
        <v>2</v>
      </c>
      <c r="U30" s="34">
        <v>12</v>
      </c>
      <c r="V30" s="34">
        <v>12</v>
      </c>
    </row>
    <row r="31" spans="1:22" x14ac:dyDescent="0.25">
      <c r="A31" s="34">
        <v>13</v>
      </c>
      <c r="B31" s="13" t="s">
        <v>68</v>
      </c>
      <c r="C31" s="9">
        <v>600</v>
      </c>
      <c r="D31" s="9">
        <v>200</v>
      </c>
      <c r="E31" s="9">
        <v>11</v>
      </c>
      <c r="F31" s="9">
        <v>17</v>
      </c>
      <c r="G31" s="9">
        <v>566</v>
      </c>
      <c r="H31" s="9">
        <v>94.5</v>
      </c>
      <c r="I31" s="9">
        <v>22</v>
      </c>
      <c r="J31" s="9">
        <v>134.41</v>
      </c>
      <c r="K31" s="9">
        <v>105.5</v>
      </c>
      <c r="L31" s="9">
        <v>77632.25</v>
      </c>
      <c r="M31" s="9">
        <v>2587.6999999999998</v>
      </c>
      <c r="N31" s="9">
        <v>1489.36</v>
      </c>
      <c r="O31" s="9">
        <v>240.32</v>
      </c>
      <c r="P31" s="9">
        <v>2278.16</v>
      </c>
      <c r="Q31" s="9">
        <v>227.82</v>
      </c>
      <c r="R31" s="9">
        <v>180.72</v>
      </c>
      <c r="S31" s="14">
        <v>41.17</v>
      </c>
      <c r="T31" s="13">
        <v>2</v>
      </c>
      <c r="U31" s="34">
        <v>13</v>
      </c>
      <c r="V31" s="34">
        <v>13</v>
      </c>
    </row>
    <row r="32" spans="1:22" ht="15.75" thickBot="1" x14ac:dyDescent="0.3">
      <c r="A32" s="35">
        <v>14</v>
      </c>
      <c r="B32" s="15" t="s">
        <v>72</v>
      </c>
      <c r="C32" s="16">
        <v>697</v>
      </c>
      <c r="D32" s="16">
        <v>260</v>
      </c>
      <c r="E32" s="16">
        <v>13</v>
      </c>
      <c r="F32" s="16">
        <v>18.5</v>
      </c>
      <c r="G32" s="16">
        <v>660</v>
      </c>
      <c r="H32" s="16">
        <v>123.5</v>
      </c>
      <c r="I32" s="16">
        <v>24</v>
      </c>
      <c r="J32" s="16">
        <v>186.94</v>
      </c>
      <c r="K32" s="16">
        <v>146.80000000000001</v>
      </c>
      <c r="L32" s="16">
        <v>147101.92000000001</v>
      </c>
      <c r="M32" s="16">
        <v>4221</v>
      </c>
      <c r="N32" s="16">
        <v>2419.9</v>
      </c>
      <c r="O32" s="16">
        <v>280.51</v>
      </c>
      <c r="P32" s="16">
        <v>5439.31</v>
      </c>
      <c r="Q32" s="16">
        <v>418.41</v>
      </c>
      <c r="R32" s="16">
        <v>329.52</v>
      </c>
      <c r="S32" s="17">
        <v>53.94</v>
      </c>
      <c r="T32" s="15">
        <v>2</v>
      </c>
      <c r="U32" s="35">
        <v>14</v>
      </c>
      <c r="V32" s="35">
        <v>14</v>
      </c>
    </row>
    <row r="33" spans="1:22" x14ac:dyDescent="0.25">
      <c r="A33" s="201">
        <v>1</v>
      </c>
      <c r="B33" s="199" t="s">
        <v>35</v>
      </c>
      <c r="C33" s="11">
        <v>208</v>
      </c>
      <c r="D33" s="11">
        <v>102</v>
      </c>
      <c r="E33" s="11">
        <v>8</v>
      </c>
      <c r="F33" s="11">
        <v>12</v>
      </c>
      <c r="G33" s="11">
        <v>184</v>
      </c>
      <c r="H33" s="11">
        <v>47</v>
      </c>
      <c r="I33" s="11">
        <v>11</v>
      </c>
      <c r="J33" s="11">
        <v>40.24</v>
      </c>
      <c r="K33" s="11">
        <v>31.6</v>
      </c>
      <c r="L33" s="11">
        <v>2852.62</v>
      </c>
      <c r="M33" s="11">
        <v>274.3</v>
      </c>
      <c r="N33" s="11">
        <v>158.46</v>
      </c>
      <c r="O33" s="11">
        <v>84.2</v>
      </c>
      <c r="P33" s="11">
        <v>213.5</v>
      </c>
      <c r="Q33" s="11">
        <v>41.86</v>
      </c>
      <c r="R33" s="11">
        <v>33.020000000000003</v>
      </c>
      <c r="S33" s="12">
        <v>23.03</v>
      </c>
      <c r="T33" s="10">
        <v>3</v>
      </c>
      <c r="U33" s="33">
        <v>1</v>
      </c>
      <c r="V33" s="201">
        <v>1</v>
      </c>
    </row>
    <row r="34" spans="1:22" x14ac:dyDescent="0.25">
      <c r="A34" s="202">
        <v>2</v>
      </c>
      <c r="B34" s="198" t="s">
        <v>38</v>
      </c>
      <c r="C34" s="9">
        <v>255</v>
      </c>
      <c r="D34" s="9">
        <v>126</v>
      </c>
      <c r="E34" s="9">
        <v>7.5</v>
      </c>
      <c r="F34" s="9">
        <v>11.5</v>
      </c>
      <c r="G34" s="9">
        <v>232</v>
      </c>
      <c r="H34" s="9">
        <v>59.25</v>
      </c>
      <c r="I34" s="9">
        <v>12</v>
      </c>
      <c r="J34" s="9">
        <v>47.62</v>
      </c>
      <c r="K34" s="9">
        <v>37.4</v>
      </c>
      <c r="L34" s="9">
        <v>5238.16</v>
      </c>
      <c r="M34" s="9">
        <v>410.8</v>
      </c>
      <c r="N34" s="9">
        <v>233.88</v>
      </c>
      <c r="O34" s="9">
        <v>104.88</v>
      </c>
      <c r="P34" s="9">
        <v>384.79</v>
      </c>
      <c r="Q34" s="9">
        <v>61.08</v>
      </c>
      <c r="R34" s="9">
        <v>47.67</v>
      </c>
      <c r="S34" s="14">
        <v>28.43</v>
      </c>
      <c r="T34" s="13">
        <v>3</v>
      </c>
      <c r="U34" s="34">
        <v>2</v>
      </c>
      <c r="V34" s="202">
        <v>2</v>
      </c>
    </row>
    <row r="35" spans="1:22" x14ac:dyDescent="0.25">
      <c r="A35" s="202">
        <v>3</v>
      </c>
      <c r="B35" s="198" t="s">
        <v>42</v>
      </c>
      <c r="C35" s="9">
        <v>305</v>
      </c>
      <c r="D35" s="9">
        <v>151</v>
      </c>
      <c r="E35" s="9">
        <v>8</v>
      </c>
      <c r="F35" s="9">
        <v>11.5</v>
      </c>
      <c r="G35" s="9">
        <v>282</v>
      </c>
      <c r="H35" s="9">
        <v>71.5</v>
      </c>
      <c r="I35" s="9">
        <v>13</v>
      </c>
      <c r="J35" s="9">
        <v>58.74</v>
      </c>
      <c r="K35" s="9">
        <v>46.1</v>
      </c>
      <c r="L35" s="9">
        <v>9254.92</v>
      </c>
      <c r="M35" s="9">
        <v>606.9</v>
      </c>
      <c r="N35" s="9">
        <v>344.37</v>
      </c>
      <c r="O35" s="9">
        <v>125.52</v>
      </c>
      <c r="P35" s="9">
        <v>661.88</v>
      </c>
      <c r="Q35" s="9">
        <v>87.67</v>
      </c>
      <c r="R35" s="9">
        <v>68.31</v>
      </c>
      <c r="S35" s="14">
        <v>33.57</v>
      </c>
      <c r="T35" s="13">
        <v>3</v>
      </c>
      <c r="U35" s="34">
        <v>3</v>
      </c>
      <c r="V35" s="202">
        <v>3</v>
      </c>
    </row>
    <row r="36" spans="1:22" x14ac:dyDescent="0.25">
      <c r="A36" s="202">
        <v>4</v>
      </c>
      <c r="B36" s="198" t="s">
        <v>48</v>
      </c>
      <c r="C36" s="9">
        <v>355</v>
      </c>
      <c r="D36" s="9">
        <v>176</v>
      </c>
      <c r="E36" s="9">
        <v>8.5</v>
      </c>
      <c r="F36" s="9">
        <v>13.5</v>
      </c>
      <c r="G36" s="9">
        <v>328</v>
      </c>
      <c r="H36" s="9">
        <v>83.75</v>
      </c>
      <c r="I36" s="9">
        <v>14</v>
      </c>
      <c r="J36" s="9">
        <v>77.08</v>
      </c>
      <c r="K36" s="9">
        <v>60.5</v>
      </c>
      <c r="L36" s="9">
        <v>16797.02</v>
      </c>
      <c r="M36" s="9">
        <v>946.3</v>
      </c>
      <c r="N36" s="9">
        <v>533.54</v>
      </c>
      <c r="O36" s="9">
        <v>147.62</v>
      </c>
      <c r="P36" s="9">
        <v>1229.3599999999999</v>
      </c>
      <c r="Q36" s="9">
        <v>139.69999999999999</v>
      </c>
      <c r="R36" s="9">
        <v>108.13</v>
      </c>
      <c r="S36" s="14">
        <v>39.94</v>
      </c>
      <c r="T36" s="13">
        <v>3</v>
      </c>
      <c r="U36" s="34">
        <v>4</v>
      </c>
      <c r="V36" s="202">
        <v>4</v>
      </c>
    </row>
    <row r="37" spans="1:22" x14ac:dyDescent="0.25">
      <c r="A37" s="202">
        <v>5</v>
      </c>
      <c r="B37" s="198" t="s">
        <v>52</v>
      </c>
      <c r="C37" s="9">
        <v>406</v>
      </c>
      <c r="D37" s="9">
        <v>201</v>
      </c>
      <c r="E37" s="9">
        <v>9.5</v>
      </c>
      <c r="F37" s="9">
        <v>16</v>
      </c>
      <c r="G37" s="9">
        <v>374</v>
      </c>
      <c r="H37" s="9">
        <v>95.75</v>
      </c>
      <c r="I37" s="9">
        <v>16</v>
      </c>
      <c r="J37" s="9">
        <v>102.05</v>
      </c>
      <c r="K37" s="9">
        <v>80.099999999999994</v>
      </c>
      <c r="L37" s="9">
        <v>29352.45</v>
      </c>
      <c r="M37" s="9">
        <v>1445.9</v>
      </c>
      <c r="N37" s="9">
        <v>813.38</v>
      </c>
      <c r="O37" s="9">
        <v>169.6</v>
      </c>
      <c r="P37" s="9">
        <v>2169.89</v>
      </c>
      <c r="Q37" s="9">
        <v>215.91</v>
      </c>
      <c r="R37" s="9">
        <v>166.74</v>
      </c>
      <c r="S37" s="14">
        <v>46.11</v>
      </c>
      <c r="T37" s="13">
        <v>3</v>
      </c>
      <c r="U37" s="34">
        <v>5</v>
      </c>
      <c r="V37" s="202">
        <v>5</v>
      </c>
    </row>
    <row r="38" spans="1:22" x14ac:dyDescent="0.25">
      <c r="A38" s="202">
        <v>6</v>
      </c>
      <c r="B38" s="198" t="s">
        <v>56</v>
      </c>
      <c r="C38" s="9">
        <v>456</v>
      </c>
      <c r="D38" s="9">
        <v>201</v>
      </c>
      <c r="E38" s="9">
        <v>10.5</v>
      </c>
      <c r="F38" s="9">
        <v>17</v>
      </c>
      <c r="G38" s="9">
        <v>422</v>
      </c>
      <c r="H38" s="9">
        <v>95.25</v>
      </c>
      <c r="I38" s="9">
        <v>18</v>
      </c>
      <c r="J38" s="9">
        <v>115.43</v>
      </c>
      <c r="K38" s="9">
        <v>90.6</v>
      </c>
      <c r="L38" s="9">
        <v>40710.410000000003</v>
      </c>
      <c r="M38" s="9">
        <v>1785.5</v>
      </c>
      <c r="N38" s="9">
        <v>1012.55</v>
      </c>
      <c r="O38" s="9">
        <v>187.8</v>
      </c>
      <c r="P38" s="9">
        <v>2307.62</v>
      </c>
      <c r="Q38" s="9">
        <v>229.61</v>
      </c>
      <c r="R38" s="9">
        <v>178.81</v>
      </c>
      <c r="S38" s="14">
        <v>44.71</v>
      </c>
      <c r="T38" s="13">
        <v>3</v>
      </c>
      <c r="U38" s="34">
        <v>7</v>
      </c>
      <c r="V38" s="202">
        <v>6</v>
      </c>
    </row>
    <row r="39" spans="1:22" x14ac:dyDescent="0.25">
      <c r="A39" s="202">
        <v>7</v>
      </c>
      <c r="B39" s="198" t="s">
        <v>60</v>
      </c>
      <c r="C39" s="9">
        <v>500</v>
      </c>
      <c r="D39" s="9">
        <v>200</v>
      </c>
      <c r="E39" s="9">
        <v>10</v>
      </c>
      <c r="F39" s="9">
        <v>16</v>
      </c>
      <c r="G39" s="9">
        <v>468</v>
      </c>
      <c r="H39" s="9">
        <v>95</v>
      </c>
      <c r="I39" s="9">
        <v>20</v>
      </c>
      <c r="J39" s="9">
        <v>114.23</v>
      </c>
      <c r="K39" s="9">
        <v>89.7</v>
      </c>
      <c r="L39" s="9">
        <v>47846.05</v>
      </c>
      <c r="M39" s="9">
        <v>1913.8</v>
      </c>
      <c r="N39" s="9">
        <v>1087.5899999999999</v>
      </c>
      <c r="O39" s="9">
        <v>204.66</v>
      </c>
      <c r="P39" s="9">
        <v>2140.79</v>
      </c>
      <c r="Q39" s="9">
        <v>214.08</v>
      </c>
      <c r="R39" s="9">
        <v>167.48</v>
      </c>
      <c r="S39" s="14">
        <v>43.29</v>
      </c>
      <c r="T39" s="13">
        <v>3</v>
      </c>
      <c r="U39" s="34">
        <v>6</v>
      </c>
      <c r="V39" s="202">
        <v>7</v>
      </c>
    </row>
    <row r="40" spans="1:22" x14ac:dyDescent="0.25">
      <c r="A40" s="202">
        <v>8</v>
      </c>
      <c r="B40" s="198" t="s">
        <v>65</v>
      </c>
      <c r="C40" s="9">
        <v>553</v>
      </c>
      <c r="D40" s="9">
        <v>221</v>
      </c>
      <c r="E40" s="9">
        <v>12</v>
      </c>
      <c r="F40" s="9">
        <v>18.5</v>
      </c>
      <c r="G40" s="9">
        <v>516</v>
      </c>
      <c r="H40" s="9">
        <v>104.5</v>
      </c>
      <c r="I40" s="9">
        <v>24</v>
      </c>
      <c r="J40" s="9">
        <v>148.63</v>
      </c>
      <c r="K40" s="9">
        <v>116.7</v>
      </c>
      <c r="L40" s="9">
        <v>75321.22</v>
      </c>
      <c r="M40" s="9">
        <v>2724.1</v>
      </c>
      <c r="N40" s="9">
        <v>1554.49</v>
      </c>
      <c r="O40" s="9">
        <v>225.11</v>
      </c>
      <c r="P40" s="9">
        <v>3342.92</v>
      </c>
      <c r="Q40" s="9">
        <v>302.52999999999997</v>
      </c>
      <c r="R40" s="9">
        <v>237.99</v>
      </c>
      <c r="S40" s="14">
        <v>47.42</v>
      </c>
      <c r="T40" s="13">
        <v>3</v>
      </c>
      <c r="U40" s="34">
        <v>8</v>
      </c>
      <c r="V40" s="202">
        <v>8</v>
      </c>
    </row>
    <row r="41" spans="1:22" x14ac:dyDescent="0.25">
      <c r="A41" s="202">
        <v>9</v>
      </c>
      <c r="B41" s="198" t="s">
        <v>69</v>
      </c>
      <c r="C41" s="9">
        <v>604</v>
      </c>
      <c r="D41" s="9">
        <v>201</v>
      </c>
      <c r="E41" s="9">
        <v>12.5</v>
      </c>
      <c r="F41" s="9">
        <v>19</v>
      </c>
      <c r="G41" s="9">
        <v>566</v>
      </c>
      <c r="H41" s="9">
        <v>94.25</v>
      </c>
      <c r="I41" s="9">
        <v>22</v>
      </c>
      <c r="J41" s="9">
        <v>151.28</v>
      </c>
      <c r="K41" s="9">
        <v>118.8</v>
      </c>
      <c r="L41" s="9">
        <v>87472.1</v>
      </c>
      <c r="M41" s="9">
        <v>2896.4</v>
      </c>
      <c r="N41" s="9">
        <v>1675.38</v>
      </c>
      <c r="O41" s="9">
        <v>240.46</v>
      </c>
      <c r="P41" s="9">
        <v>2586.62</v>
      </c>
      <c r="Q41" s="9">
        <v>257.38</v>
      </c>
      <c r="R41" s="9">
        <v>205.28</v>
      </c>
      <c r="S41" s="14">
        <v>41.35</v>
      </c>
      <c r="T41" s="13">
        <v>3</v>
      </c>
      <c r="U41" s="34">
        <v>9</v>
      </c>
      <c r="V41" s="202">
        <v>9</v>
      </c>
    </row>
    <row r="42" spans="1:22" ht="15.75" thickBot="1" x14ac:dyDescent="0.3">
      <c r="A42" s="203">
        <v>10</v>
      </c>
      <c r="B42" s="200" t="s">
        <v>73</v>
      </c>
      <c r="C42" s="16">
        <v>702</v>
      </c>
      <c r="D42" s="16">
        <v>261</v>
      </c>
      <c r="E42" s="16">
        <v>14.5</v>
      </c>
      <c r="F42" s="16">
        <v>21</v>
      </c>
      <c r="G42" s="16">
        <v>660</v>
      </c>
      <c r="H42" s="16">
        <v>123.25</v>
      </c>
      <c r="I42" s="16">
        <v>24</v>
      </c>
      <c r="J42" s="16">
        <v>210.26</v>
      </c>
      <c r="K42" s="16">
        <v>165.1</v>
      </c>
      <c r="L42" s="16">
        <v>167085.04999999999</v>
      </c>
      <c r="M42" s="16">
        <v>4760.3</v>
      </c>
      <c r="N42" s="16">
        <v>2736.06</v>
      </c>
      <c r="O42" s="16">
        <v>281.89</v>
      </c>
      <c r="P42" s="16">
        <v>6248.49</v>
      </c>
      <c r="Q42" s="16">
        <v>478.81</v>
      </c>
      <c r="R42" s="16">
        <v>378.1</v>
      </c>
      <c r="S42" s="17">
        <v>54.51</v>
      </c>
      <c r="T42" s="15">
        <v>3</v>
      </c>
      <c r="U42" s="35">
        <v>10</v>
      </c>
      <c r="V42" s="203">
        <v>10</v>
      </c>
    </row>
    <row r="43" spans="1:22" x14ac:dyDescent="0.25">
      <c r="A43" s="33">
        <v>1</v>
      </c>
      <c r="B43" s="10" t="s">
        <v>39</v>
      </c>
      <c r="C43" s="11">
        <v>260</v>
      </c>
      <c r="D43" s="11">
        <v>127</v>
      </c>
      <c r="E43" s="11">
        <v>9</v>
      </c>
      <c r="F43" s="11">
        <v>14</v>
      </c>
      <c r="G43" s="11">
        <v>232</v>
      </c>
      <c r="H43" s="11">
        <v>59</v>
      </c>
      <c r="I43" s="11">
        <v>12</v>
      </c>
      <c r="J43" s="11">
        <v>57.68</v>
      </c>
      <c r="K43" s="11">
        <v>45.3</v>
      </c>
      <c r="L43" s="11">
        <v>6481.01</v>
      </c>
      <c r="M43" s="11">
        <v>498.5</v>
      </c>
      <c r="N43" s="11">
        <v>286.25</v>
      </c>
      <c r="O43" s="11">
        <v>106</v>
      </c>
      <c r="P43" s="11">
        <v>480.07</v>
      </c>
      <c r="Q43" s="11">
        <v>75.599999999999994</v>
      </c>
      <c r="R43" s="11">
        <v>59.24</v>
      </c>
      <c r="S43" s="12">
        <v>28.85</v>
      </c>
      <c r="T43" s="10">
        <v>4</v>
      </c>
      <c r="U43" s="33">
        <v>1</v>
      </c>
      <c r="V43" s="33">
        <v>1</v>
      </c>
    </row>
    <row r="44" spans="1:22" x14ac:dyDescent="0.25">
      <c r="A44" s="34">
        <v>2</v>
      </c>
      <c r="B44" s="13" t="s">
        <v>43</v>
      </c>
      <c r="C44" s="9">
        <v>310</v>
      </c>
      <c r="D44" s="9">
        <v>152</v>
      </c>
      <c r="E44" s="9">
        <v>9.5</v>
      </c>
      <c r="F44" s="9">
        <v>14</v>
      </c>
      <c r="G44" s="9">
        <v>282</v>
      </c>
      <c r="H44" s="9">
        <v>71.25</v>
      </c>
      <c r="I44" s="9">
        <v>13</v>
      </c>
      <c r="J44" s="9">
        <v>70.8</v>
      </c>
      <c r="K44" s="9">
        <v>55.6</v>
      </c>
      <c r="L44" s="9">
        <v>11381.41</v>
      </c>
      <c r="M44" s="9">
        <v>734.3</v>
      </c>
      <c r="N44" s="9">
        <v>419.4</v>
      </c>
      <c r="O44" s="9">
        <v>126.79</v>
      </c>
      <c r="P44" s="9">
        <v>822.37</v>
      </c>
      <c r="Q44" s="9">
        <v>108.21</v>
      </c>
      <c r="R44" s="9">
        <v>84.6</v>
      </c>
      <c r="S44" s="14">
        <v>34.08</v>
      </c>
      <c r="T44" s="13">
        <v>4</v>
      </c>
      <c r="U44" s="34">
        <v>2</v>
      </c>
      <c r="V44" s="34">
        <v>2</v>
      </c>
    </row>
    <row r="45" spans="1:22" x14ac:dyDescent="0.25">
      <c r="A45" s="34">
        <v>3</v>
      </c>
      <c r="B45" s="13" t="s">
        <v>49</v>
      </c>
      <c r="C45" s="9">
        <v>361</v>
      </c>
      <c r="D45" s="9">
        <v>177</v>
      </c>
      <c r="E45" s="9">
        <v>10</v>
      </c>
      <c r="F45" s="9">
        <v>16.5</v>
      </c>
      <c r="G45" s="9">
        <v>328</v>
      </c>
      <c r="H45" s="9">
        <v>83.5</v>
      </c>
      <c r="I45" s="9">
        <v>14</v>
      </c>
      <c r="J45" s="9">
        <v>92.89</v>
      </c>
      <c r="K45" s="9">
        <v>72.900000000000006</v>
      </c>
      <c r="L45" s="9">
        <v>20719.71</v>
      </c>
      <c r="M45" s="9">
        <v>1147.9000000000001</v>
      </c>
      <c r="N45" s="9">
        <v>651.07000000000005</v>
      </c>
      <c r="O45" s="9">
        <v>149.35</v>
      </c>
      <c r="P45" s="9">
        <v>1528.9</v>
      </c>
      <c r="Q45" s="9">
        <v>172.76</v>
      </c>
      <c r="R45" s="9">
        <v>134.02000000000001</v>
      </c>
      <c r="S45" s="14">
        <v>40.57</v>
      </c>
      <c r="T45" s="13">
        <v>4</v>
      </c>
      <c r="U45" s="34">
        <v>3</v>
      </c>
      <c r="V45" s="34">
        <v>3</v>
      </c>
    </row>
    <row r="46" spans="1:22" x14ac:dyDescent="0.25">
      <c r="A46" s="34">
        <v>4</v>
      </c>
      <c r="B46" s="13" t="s">
        <v>53</v>
      </c>
      <c r="C46" s="9">
        <v>412</v>
      </c>
      <c r="D46" s="9">
        <v>202</v>
      </c>
      <c r="E46" s="9">
        <v>11</v>
      </c>
      <c r="F46" s="9">
        <v>19</v>
      </c>
      <c r="G46" s="9">
        <v>374</v>
      </c>
      <c r="H46" s="9">
        <v>95.5</v>
      </c>
      <c r="I46" s="9">
        <v>16</v>
      </c>
      <c r="J46" s="9">
        <v>120.1</v>
      </c>
      <c r="K46" s="9">
        <v>94.3</v>
      </c>
      <c r="L46" s="9">
        <v>35196.83</v>
      </c>
      <c r="M46" s="9">
        <v>1708.6</v>
      </c>
      <c r="N46" s="9">
        <v>966.65</v>
      </c>
      <c r="O46" s="9">
        <v>171.19</v>
      </c>
      <c r="P46" s="9">
        <v>2616.25</v>
      </c>
      <c r="Q46" s="9">
        <v>259.02999999999997</v>
      </c>
      <c r="R46" s="9">
        <v>200.47</v>
      </c>
      <c r="S46" s="14">
        <v>46.67</v>
      </c>
      <c r="T46" s="13">
        <v>4</v>
      </c>
      <c r="U46" s="34">
        <v>4</v>
      </c>
      <c r="V46" s="34">
        <v>4</v>
      </c>
    </row>
    <row r="47" spans="1:22" x14ac:dyDescent="0.25">
      <c r="A47" s="34">
        <v>5</v>
      </c>
      <c r="B47" s="13" t="s">
        <v>57</v>
      </c>
      <c r="C47" s="9">
        <v>462</v>
      </c>
      <c r="D47" s="9">
        <v>202</v>
      </c>
      <c r="E47" s="9">
        <v>12</v>
      </c>
      <c r="F47" s="9">
        <v>20</v>
      </c>
      <c r="G47" s="9">
        <v>422</v>
      </c>
      <c r="H47" s="9">
        <v>95</v>
      </c>
      <c r="I47" s="9">
        <v>18</v>
      </c>
      <c r="J47" s="9">
        <v>134.22</v>
      </c>
      <c r="K47" s="9">
        <v>105.4</v>
      </c>
      <c r="L47" s="9">
        <v>48197.42</v>
      </c>
      <c r="M47" s="9">
        <v>2086.5</v>
      </c>
      <c r="N47" s="9">
        <v>1188.75</v>
      </c>
      <c r="O47" s="9">
        <v>189.5</v>
      </c>
      <c r="P47" s="9">
        <v>2756.66</v>
      </c>
      <c r="Q47" s="9">
        <v>272.94</v>
      </c>
      <c r="R47" s="9">
        <v>213.01</v>
      </c>
      <c r="S47" s="14">
        <v>45.32</v>
      </c>
      <c r="T47" s="13">
        <v>4</v>
      </c>
      <c r="U47" s="34">
        <v>5</v>
      </c>
      <c r="V47" s="34">
        <v>5</v>
      </c>
    </row>
    <row r="48" spans="1:22" x14ac:dyDescent="0.25">
      <c r="A48" s="34">
        <v>6</v>
      </c>
      <c r="B48" s="13" t="s">
        <v>61</v>
      </c>
      <c r="C48" s="9">
        <v>508</v>
      </c>
      <c r="D48" s="9">
        <v>201</v>
      </c>
      <c r="E48" s="9">
        <v>12</v>
      </c>
      <c r="F48" s="9">
        <v>20</v>
      </c>
      <c r="G48" s="9">
        <v>468</v>
      </c>
      <c r="H48" s="9">
        <v>94.5</v>
      </c>
      <c r="I48" s="9">
        <v>20</v>
      </c>
      <c r="J48" s="9">
        <v>139.99</v>
      </c>
      <c r="K48" s="9">
        <v>109.9</v>
      </c>
      <c r="L48" s="9">
        <v>59953.57</v>
      </c>
      <c r="M48" s="9">
        <v>2360.4</v>
      </c>
      <c r="N48" s="9">
        <v>1348.82</v>
      </c>
      <c r="O48" s="9">
        <v>206.94</v>
      </c>
      <c r="P48" s="9">
        <v>2717.85</v>
      </c>
      <c r="Q48" s="9">
        <v>270.43</v>
      </c>
      <c r="R48" s="9">
        <v>212.23</v>
      </c>
      <c r="S48" s="14">
        <v>44.06</v>
      </c>
      <c r="T48" s="13">
        <v>4</v>
      </c>
      <c r="U48" s="34">
        <v>6</v>
      </c>
      <c r="V48" s="34">
        <v>6</v>
      </c>
    </row>
    <row r="49" spans="1:22" x14ac:dyDescent="0.25">
      <c r="A49" s="34">
        <v>7</v>
      </c>
      <c r="B49" s="13" t="s">
        <v>66</v>
      </c>
      <c r="C49" s="9">
        <v>560</v>
      </c>
      <c r="D49" s="9">
        <v>222</v>
      </c>
      <c r="E49" s="9">
        <v>14</v>
      </c>
      <c r="F49" s="9">
        <v>22</v>
      </c>
      <c r="G49" s="9">
        <v>516</v>
      </c>
      <c r="H49" s="9">
        <v>104</v>
      </c>
      <c r="I49" s="9">
        <v>24</v>
      </c>
      <c r="J49" s="9">
        <v>174.86</v>
      </c>
      <c r="K49" s="9">
        <v>137.30000000000001</v>
      </c>
      <c r="L49" s="9">
        <v>89907.09</v>
      </c>
      <c r="M49" s="9">
        <v>3211</v>
      </c>
      <c r="N49" s="9">
        <v>1842.2</v>
      </c>
      <c r="O49" s="9">
        <v>226.75</v>
      </c>
      <c r="P49" s="9">
        <v>4032.07</v>
      </c>
      <c r="Q49" s="9">
        <v>363.25</v>
      </c>
      <c r="R49" s="9">
        <v>286.76</v>
      </c>
      <c r="S49" s="14">
        <v>48.02</v>
      </c>
      <c r="T49" s="13">
        <v>4</v>
      </c>
      <c r="U49" s="34">
        <v>7</v>
      </c>
      <c r="V49" s="34">
        <v>7</v>
      </c>
    </row>
    <row r="50" spans="1:22" x14ac:dyDescent="0.25">
      <c r="A50" s="34">
        <v>8</v>
      </c>
      <c r="B50" s="13" t="s">
        <v>70</v>
      </c>
      <c r="C50" s="9">
        <v>612</v>
      </c>
      <c r="D50" s="9">
        <v>202</v>
      </c>
      <c r="E50" s="9">
        <v>15</v>
      </c>
      <c r="F50" s="9">
        <v>23</v>
      </c>
      <c r="G50" s="9">
        <v>566</v>
      </c>
      <c r="H50" s="9">
        <v>93.5</v>
      </c>
      <c r="I50" s="9">
        <v>22</v>
      </c>
      <c r="J50" s="9">
        <v>181.97</v>
      </c>
      <c r="K50" s="9">
        <v>142.9</v>
      </c>
      <c r="L50" s="9">
        <v>106509.5</v>
      </c>
      <c r="M50" s="9">
        <v>3480.7</v>
      </c>
      <c r="N50" s="9">
        <v>2026.68</v>
      </c>
      <c r="O50" s="9">
        <v>241.93</v>
      </c>
      <c r="P50" s="9">
        <v>3182.62</v>
      </c>
      <c r="Q50" s="9">
        <v>315.11</v>
      </c>
      <c r="R50" s="9">
        <v>253.12</v>
      </c>
      <c r="S50" s="14">
        <v>41.82</v>
      </c>
      <c r="T50" s="13">
        <v>4</v>
      </c>
      <c r="U50" s="34">
        <v>8</v>
      </c>
      <c r="V50" s="34">
        <v>8</v>
      </c>
    </row>
    <row r="51" spans="1:22" ht="15.75" thickBot="1" x14ac:dyDescent="0.3">
      <c r="A51" s="35">
        <v>9</v>
      </c>
      <c r="B51" s="15" t="s">
        <v>74</v>
      </c>
      <c r="C51" s="16">
        <v>710</v>
      </c>
      <c r="D51" s="16">
        <v>262</v>
      </c>
      <c r="E51" s="16">
        <v>17</v>
      </c>
      <c r="F51" s="16">
        <v>25</v>
      </c>
      <c r="G51" s="16">
        <v>660</v>
      </c>
      <c r="H51" s="16">
        <v>122.5</v>
      </c>
      <c r="I51" s="16">
        <v>24</v>
      </c>
      <c r="J51" s="16">
        <v>248.14</v>
      </c>
      <c r="K51" s="16">
        <v>194.8</v>
      </c>
      <c r="L51" s="16">
        <v>199679.98</v>
      </c>
      <c r="M51" s="16">
        <v>5624.8</v>
      </c>
      <c r="N51" s="16">
        <v>3249.28</v>
      </c>
      <c r="O51" s="16">
        <v>283.67</v>
      </c>
      <c r="P51" s="16">
        <v>7531.16</v>
      </c>
      <c r="Q51" s="16">
        <v>574.9</v>
      </c>
      <c r="R51" s="16">
        <v>456.29</v>
      </c>
      <c r="S51" s="17">
        <v>55.09</v>
      </c>
      <c r="T51" s="15">
        <v>4</v>
      </c>
      <c r="U51" s="35">
        <v>9</v>
      </c>
      <c r="V51" s="35">
        <v>9</v>
      </c>
    </row>
    <row r="52" spans="1:22" ht="15.75" thickBot="1" x14ac:dyDescent="0.3">
      <c r="A52" s="28"/>
      <c r="B52" s="38" t="s">
        <v>62</v>
      </c>
      <c r="C52" s="39">
        <v>516</v>
      </c>
      <c r="D52" s="39">
        <v>202</v>
      </c>
      <c r="E52" s="39">
        <v>15</v>
      </c>
      <c r="F52" s="39">
        <v>24</v>
      </c>
      <c r="G52" s="39">
        <v>468</v>
      </c>
      <c r="H52" s="39">
        <v>93.5</v>
      </c>
      <c r="I52" s="39">
        <v>20</v>
      </c>
      <c r="J52" s="39">
        <v>170.59</v>
      </c>
      <c r="K52" s="39">
        <v>133.9</v>
      </c>
      <c r="L52" s="39">
        <v>73345.259999999995</v>
      </c>
      <c r="M52" s="39">
        <v>2842.8</v>
      </c>
      <c r="N52" s="39">
        <v>1642.68</v>
      </c>
      <c r="O52" s="39">
        <v>207.35</v>
      </c>
      <c r="P52" s="39">
        <v>3315.53</v>
      </c>
      <c r="Q52" s="39">
        <v>328.27</v>
      </c>
      <c r="R52" s="39">
        <v>260.04000000000002</v>
      </c>
      <c r="S52" s="40">
        <v>44.09</v>
      </c>
      <c r="T52" s="38">
        <v>5</v>
      </c>
      <c r="U52" s="28"/>
      <c r="V52" s="28"/>
    </row>
    <row r="53" spans="1:22" ht="15.75" thickBot="1" x14ac:dyDescent="0.3"/>
    <row r="54" spans="1:22" x14ac:dyDescent="0.25">
      <c r="A54" s="33">
        <v>1</v>
      </c>
      <c r="B54" s="10" t="s">
        <v>75</v>
      </c>
      <c r="C54" s="11">
        <v>190</v>
      </c>
      <c r="D54" s="11">
        <v>149</v>
      </c>
      <c r="E54" s="11">
        <v>5</v>
      </c>
      <c r="F54" s="11">
        <v>7</v>
      </c>
      <c r="G54" s="11">
        <v>176</v>
      </c>
      <c r="H54" s="11">
        <v>72</v>
      </c>
      <c r="I54" s="11">
        <v>13</v>
      </c>
      <c r="J54" s="11">
        <v>31.11</v>
      </c>
      <c r="K54" s="11">
        <v>24.4</v>
      </c>
      <c r="L54" s="11">
        <v>2079.6</v>
      </c>
      <c r="M54" s="11">
        <v>218.9</v>
      </c>
      <c r="N54" s="11">
        <v>120.97</v>
      </c>
      <c r="O54" s="11">
        <v>81.760000000000005</v>
      </c>
      <c r="P54" s="11">
        <v>386.62</v>
      </c>
      <c r="Q54" s="11">
        <v>51.9</v>
      </c>
      <c r="R54" s="11">
        <v>39.79</v>
      </c>
      <c r="S54" s="12">
        <v>35.25</v>
      </c>
      <c r="T54" s="36">
        <v>0</v>
      </c>
      <c r="U54" s="33">
        <v>1</v>
      </c>
      <c r="V54" s="33">
        <v>1</v>
      </c>
    </row>
    <row r="55" spans="1:22" x14ac:dyDescent="0.25">
      <c r="A55" s="34">
        <v>2</v>
      </c>
      <c r="B55" s="13" t="s">
        <v>82</v>
      </c>
      <c r="C55" s="9">
        <v>240</v>
      </c>
      <c r="D55" s="9">
        <v>174</v>
      </c>
      <c r="E55" s="9">
        <v>6</v>
      </c>
      <c r="F55" s="9">
        <v>9</v>
      </c>
      <c r="G55" s="9">
        <v>222</v>
      </c>
      <c r="H55" s="9">
        <v>84</v>
      </c>
      <c r="I55" s="9">
        <v>16</v>
      </c>
      <c r="J55" s="9">
        <v>46.84</v>
      </c>
      <c r="K55" s="9">
        <v>36.799999999999997</v>
      </c>
      <c r="L55" s="9">
        <v>4981.13</v>
      </c>
      <c r="M55" s="9">
        <v>415.1</v>
      </c>
      <c r="N55" s="9">
        <v>229.64</v>
      </c>
      <c r="O55" s="9">
        <v>103.13</v>
      </c>
      <c r="P55" s="9">
        <v>791.75</v>
      </c>
      <c r="Q55" s="9">
        <v>91.01</v>
      </c>
      <c r="R55" s="9">
        <v>69.84</v>
      </c>
      <c r="S55" s="14">
        <v>41.11</v>
      </c>
      <c r="T55" s="25">
        <v>0</v>
      </c>
      <c r="U55" s="34">
        <v>2</v>
      </c>
      <c r="V55" s="34">
        <v>2</v>
      </c>
    </row>
    <row r="56" spans="1:22" x14ac:dyDescent="0.25">
      <c r="A56" s="34">
        <v>3</v>
      </c>
      <c r="B56" s="13" t="s">
        <v>89</v>
      </c>
      <c r="C56" s="9">
        <v>290</v>
      </c>
      <c r="D56" s="9">
        <v>199</v>
      </c>
      <c r="E56" s="9">
        <v>7</v>
      </c>
      <c r="F56" s="9">
        <v>10</v>
      </c>
      <c r="G56" s="9">
        <v>270</v>
      </c>
      <c r="H56" s="9">
        <v>96</v>
      </c>
      <c r="I56" s="9">
        <v>18</v>
      </c>
      <c r="J56" s="9">
        <v>61.48</v>
      </c>
      <c r="K56" s="9">
        <v>48.3</v>
      </c>
      <c r="L56" s="9">
        <v>9429.75</v>
      </c>
      <c r="M56" s="9">
        <v>650.29999999999995</v>
      </c>
      <c r="N56" s="9">
        <v>360.6</v>
      </c>
      <c r="O56" s="9">
        <v>123.85</v>
      </c>
      <c r="P56" s="9">
        <v>1316.09</v>
      </c>
      <c r="Q56" s="9">
        <v>132.27000000000001</v>
      </c>
      <c r="R56" s="9">
        <v>101.7</v>
      </c>
      <c r="S56" s="14">
        <v>46.27</v>
      </c>
      <c r="T56" s="25">
        <v>0</v>
      </c>
      <c r="U56" s="34">
        <v>3</v>
      </c>
      <c r="V56" s="34">
        <v>3</v>
      </c>
    </row>
    <row r="57" spans="1:22" ht="15.75" thickBot="1" x14ac:dyDescent="0.3">
      <c r="A57" s="35">
        <v>4</v>
      </c>
      <c r="B57" s="15" t="s">
        <v>110</v>
      </c>
      <c r="C57" s="16">
        <v>434</v>
      </c>
      <c r="D57" s="16">
        <v>299</v>
      </c>
      <c r="E57" s="16">
        <v>10</v>
      </c>
      <c r="F57" s="16">
        <v>15</v>
      </c>
      <c r="G57" s="16">
        <v>404</v>
      </c>
      <c r="H57" s="16">
        <v>144.5</v>
      </c>
      <c r="I57" s="16">
        <v>24</v>
      </c>
      <c r="J57" s="16">
        <v>135.04</v>
      </c>
      <c r="K57" s="16">
        <v>106</v>
      </c>
      <c r="L57" s="16">
        <v>46794.17</v>
      </c>
      <c r="M57" s="16">
        <v>2156.4</v>
      </c>
      <c r="N57" s="16">
        <v>1192.24</v>
      </c>
      <c r="O57" s="16">
        <v>186.15</v>
      </c>
      <c r="P57" s="16">
        <v>6692.4</v>
      </c>
      <c r="Q57" s="16">
        <v>447.65</v>
      </c>
      <c r="R57" s="16">
        <v>342.87</v>
      </c>
      <c r="S57" s="17">
        <v>70.400000000000006</v>
      </c>
      <c r="T57" s="37">
        <v>0</v>
      </c>
      <c r="U57" s="35">
        <v>4</v>
      </c>
      <c r="V57" s="35">
        <v>4</v>
      </c>
    </row>
    <row r="58" spans="1:22" x14ac:dyDescent="0.25">
      <c r="A58" s="201">
        <v>1</v>
      </c>
      <c r="B58" s="199" t="s">
        <v>76</v>
      </c>
      <c r="C58" s="11">
        <v>194</v>
      </c>
      <c r="D58" s="11">
        <v>150</v>
      </c>
      <c r="E58" s="11">
        <v>6</v>
      </c>
      <c r="F58" s="11">
        <v>9</v>
      </c>
      <c r="G58" s="11">
        <v>176</v>
      </c>
      <c r="H58" s="11">
        <v>72</v>
      </c>
      <c r="I58" s="11">
        <v>13</v>
      </c>
      <c r="J58" s="11">
        <v>39.01</v>
      </c>
      <c r="K58" s="11">
        <v>30.6</v>
      </c>
      <c r="L58" s="11">
        <v>2689.74</v>
      </c>
      <c r="M58" s="11">
        <v>277.3</v>
      </c>
      <c r="N58" s="11">
        <v>154.28</v>
      </c>
      <c r="O58" s="11">
        <v>83.04</v>
      </c>
      <c r="P58" s="11">
        <v>507.16</v>
      </c>
      <c r="Q58" s="11">
        <v>67.62</v>
      </c>
      <c r="R58" s="11">
        <v>51.85</v>
      </c>
      <c r="S58" s="12">
        <v>36.06</v>
      </c>
      <c r="T58" s="36">
        <v>1</v>
      </c>
      <c r="U58" s="33">
        <v>1</v>
      </c>
      <c r="V58" s="201">
        <v>1</v>
      </c>
    </row>
    <row r="59" spans="1:22" x14ac:dyDescent="0.25">
      <c r="A59" s="202">
        <v>2</v>
      </c>
      <c r="B59" s="198" t="s">
        <v>83</v>
      </c>
      <c r="C59" s="9">
        <v>244</v>
      </c>
      <c r="D59" s="9">
        <v>175</v>
      </c>
      <c r="E59" s="9">
        <v>7</v>
      </c>
      <c r="F59" s="9">
        <v>11</v>
      </c>
      <c r="G59" s="9">
        <v>222</v>
      </c>
      <c r="H59" s="9">
        <v>84</v>
      </c>
      <c r="I59" s="9">
        <v>16</v>
      </c>
      <c r="J59" s="9">
        <v>56.24</v>
      </c>
      <c r="K59" s="9">
        <v>44.2</v>
      </c>
      <c r="L59" s="9">
        <v>6121.23</v>
      </c>
      <c r="M59" s="9">
        <v>501.7</v>
      </c>
      <c r="N59" s="9">
        <v>279.19</v>
      </c>
      <c r="O59" s="9">
        <v>104.33</v>
      </c>
      <c r="P59" s="9">
        <v>984.48</v>
      </c>
      <c r="Q59" s="9">
        <v>112.51</v>
      </c>
      <c r="R59" s="9">
        <v>86.36</v>
      </c>
      <c r="S59" s="14">
        <v>41.84</v>
      </c>
      <c r="T59" s="25">
        <v>1</v>
      </c>
      <c r="U59" s="34">
        <v>2</v>
      </c>
      <c r="V59" s="202">
        <v>2</v>
      </c>
    </row>
    <row r="60" spans="1:22" x14ac:dyDescent="0.25">
      <c r="A60" s="202">
        <v>3</v>
      </c>
      <c r="B60" s="198" t="s">
        <v>90</v>
      </c>
      <c r="C60" s="9">
        <v>294</v>
      </c>
      <c r="D60" s="9">
        <v>200</v>
      </c>
      <c r="E60" s="9">
        <v>8</v>
      </c>
      <c r="F60" s="9">
        <v>12</v>
      </c>
      <c r="G60" s="9">
        <v>270</v>
      </c>
      <c r="H60" s="9">
        <v>96</v>
      </c>
      <c r="I60" s="9">
        <v>18</v>
      </c>
      <c r="J60" s="9">
        <v>72.38</v>
      </c>
      <c r="K60" s="9">
        <v>56.8</v>
      </c>
      <c r="L60" s="9">
        <v>11338.3</v>
      </c>
      <c r="M60" s="9">
        <v>771.3</v>
      </c>
      <c r="N60" s="9">
        <v>429.51</v>
      </c>
      <c r="O60" s="9">
        <v>125.16</v>
      </c>
      <c r="P60" s="9">
        <v>1603.26</v>
      </c>
      <c r="Q60" s="9">
        <v>160.33000000000001</v>
      </c>
      <c r="R60" s="9">
        <v>123.28</v>
      </c>
      <c r="S60" s="14">
        <v>47.06</v>
      </c>
      <c r="T60" s="25">
        <v>1</v>
      </c>
      <c r="U60" s="34">
        <v>3</v>
      </c>
      <c r="V60" s="202">
        <v>3</v>
      </c>
    </row>
    <row r="61" spans="1:22" x14ac:dyDescent="0.25">
      <c r="A61" s="202">
        <v>4</v>
      </c>
      <c r="B61" s="198" t="s">
        <v>96</v>
      </c>
      <c r="C61" s="9">
        <v>334</v>
      </c>
      <c r="D61" s="9">
        <v>249</v>
      </c>
      <c r="E61" s="9">
        <v>8</v>
      </c>
      <c r="F61" s="9">
        <v>11</v>
      </c>
      <c r="G61" s="9">
        <v>312</v>
      </c>
      <c r="H61" s="9">
        <v>120.5</v>
      </c>
      <c r="I61" s="9">
        <v>20</v>
      </c>
      <c r="J61" s="9">
        <v>83.17</v>
      </c>
      <c r="K61" s="9">
        <v>65.3</v>
      </c>
      <c r="L61" s="9">
        <v>17107.05</v>
      </c>
      <c r="M61" s="9">
        <v>1024.4000000000001</v>
      </c>
      <c r="N61" s="9">
        <v>565.71</v>
      </c>
      <c r="O61" s="9">
        <v>143.41999999999999</v>
      </c>
      <c r="P61" s="9">
        <v>2834.62</v>
      </c>
      <c r="Q61" s="9">
        <v>227.68</v>
      </c>
      <c r="R61" s="9">
        <v>174.45</v>
      </c>
      <c r="S61" s="14">
        <v>58.38</v>
      </c>
      <c r="T61" s="25">
        <v>1</v>
      </c>
      <c r="U61" s="34">
        <v>4</v>
      </c>
      <c r="V61" s="202">
        <v>4</v>
      </c>
    </row>
    <row r="62" spans="1:22" x14ac:dyDescent="0.25">
      <c r="A62" s="202">
        <v>5</v>
      </c>
      <c r="B62" s="198" t="s">
        <v>103</v>
      </c>
      <c r="C62" s="9">
        <v>383</v>
      </c>
      <c r="D62" s="9">
        <v>299</v>
      </c>
      <c r="E62" s="9">
        <v>9.5</v>
      </c>
      <c r="F62" s="9">
        <v>12.5</v>
      </c>
      <c r="G62" s="9">
        <v>358</v>
      </c>
      <c r="H62" s="9">
        <v>144.75</v>
      </c>
      <c r="I62" s="9">
        <v>22</v>
      </c>
      <c r="J62" s="9">
        <v>112.91</v>
      </c>
      <c r="K62" s="9">
        <v>88.6</v>
      </c>
      <c r="L62" s="9">
        <v>30554.32</v>
      </c>
      <c r="M62" s="9">
        <v>1595.5</v>
      </c>
      <c r="N62" s="9">
        <v>880.73</v>
      </c>
      <c r="O62" s="9">
        <v>164.5</v>
      </c>
      <c r="P62" s="9">
        <v>5576.08</v>
      </c>
      <c r="Q62" s="9">
        <v>372.98</v>
      </c>
      <c r="R62" s="9">
        <v>285.42</v>
      </c>
      <c r="S62" s="14">
        <v>70.27</v>
      </c>
      <c r="T62" s="25">
        <v>1</v>
      </c>
      <c r="U62" s="34">
        <v>5</v>
      </c>
      <c r="V62" s="202">
        <v>5</v>
      </c>
    </row>
    <row r="63" spans="1:22" x14ac:dyDescent="0.25">
      <c r="A63" s="202">
        <v>6</v>
      </c>
      <c r="B63" s="198" t="s">
        <v>111</v>
      </c>
      <c r="C63" s="9">
        <v>440</v>
      </c>
      <c r="D63" s="9">
        <v>300</v>
      </c>
      <c r="E63" s="9">
        <v>11</v>
      </c>
      <c r="F63" s="9">
        <v>18</v>
      </c>
      <c r="G63" s="9">
        <v>404</v>
      </c>
      <c r="H63" s="9">
        <v>144.5</v>
      </c>
      <c r="I63" s="9">
        <v>24</v>
      </c>
      <c r="J63" s="9">
        <v>157.38</v>
      </c>
      <c r="K63" s="9">
        <v>123.6</v>
      </c>
      <c r="L63" s="9">
        <v>56069.13</v>
      </c>
      <c r="M63" s="9">
        <v>2548.6</v>
      </c>
      <c r="N63" s="9">
        <v>1412.44</v>
      </c>
      <c r="O63" s="9">
        <v>188.75</v>
      </c>
      <c r="P63" s="9">
        <v>8111.31</v>
      </c>
      <c r="Q63" s="9">
        <v>540.75</v>
      </c>
      <c r="R63" s="9">
        <v>413.8</v>
      </c>
      <c r="S63" s="14">
        <v>71.790000000000006</v>
      </c>
      <c r="T63" s="25">
        <v>1</v>
      </c>
      <c r="U63" s="34">
        <v>7</v>
      </c>
      <c r="V63" s="202">
        <v>6</v>
      </c>
    </row>
    <row r="64" spans="1:22" x14ac:dyDescent="0.25">
      <c r="A64" s="202">
        <v>7</v>
      </c>
      <c r="B64" s="198" t="s">
        <v>117</v>
      </c>
      <c r="C64" s="9">
        <v>482</v>
      </c>
      <c r="D64" s="9">
        <v>300</v>
      </c>
      <c r="E64" s="9">
        <v>11</v>
      </c>
      <c r="F64" s="9">
        <v>15</v>
      </c>
      <c r="G64" s="9">
        <v>452</v>
      </c>
      <c r="H64" s="9">
        <v>144.5</v>
      </c>
      <c r="I64" s="9">
        <v>26</v>
      </c>
      <c r="J64" s="9">
        <v>145.52000000000001</v>
      </c>
      <c r="K64" s="9">
        <v>114.2</v>
      </c>
      <c r="L64" s="9">
        <v>60366.76</v>
      </c>
      <c r="M64" s="9">
        <v>2504.8000000000002</v>
      </c>
      <c r="N64" s="9">
        <v>1395.56</v>
      </c>
      <c r="O64" s="9">
        <v>203.67</v>
      </c>
      <c r="P64" s="9">
        <v>6763.81</v>
      </c>
      <c r="Q64" s="9">
        <v>450.92</v>
      </c>
      <c r="R64" s="9">
        <v>347.62</v>
      </c>
      <c r="S64" s="14">
        <v>68.180000000000007</v>
      </c>
      <c r="T64" s="25">
        <v>1</v>
      </c>
      <c r="U64" s="34">
        <v>6</v>
      </c>
      <c r="V64" s="202">
        <v>7</v>
      </c>
    </row>
    <row r="65" spans="1:22" x14ac:dyDescent="0.25">
      <c r="A65" s="202">
        <v>8</v>
      </c>
      <c r="B65" s="198" t="s">
        <v>125</v>
      </c>
      <c r="C65" s="9">
        <v>582</v>
      </c>
      <c r="D65" s="9">
        <v>300</v>
      </c>
      <c r="E65" s="9">
        <v>12</v>
      </c>
      <c r="F65" s="9">
        <v>17</v>
      </c>
      <c r="G65" s="9">
        <v>548</v>
      </c>
      <c r="H65" s="9">
        <v>144</v>
      </c>
      <c r="I65" s="9">
        <v>28</v>
      </c>
      <c r="J65" s="9">
        <v>174.49</v>
      </c>
      <c r="K65" s="9">
        <v>137</v>
      </c>
      <c r="L65" s="9">
        <v>102709.98</v>
      </c>
      <c r="M65" s="9">
        <v>3529.6</v>
      </c>
      <c r="N65" s="9">
        <v>1981.3</v>
      </c>
      <c r="O65" s="9">
        <v>242.62</v>
      </c>
      <c r="P65" s="9">
        <v>7669.85</v>
      </c>
      <c r="Q65" s="9">
        <v>511.32</v>
      </c>
      <c r="R65" s="9">
        <v>396.49</v>
      </c>
      <c r="S65" s="14">
        <v>66.3</v>
      </c>
      <c r="T65" s="25">
        <v>1</v>
      </c>
      <c r="U65" s="34">
        <v>8</v>
      </c>
      <c r="V65" s="202">
        <v>8</v>
      </c>
    </row>
    <row r="66" spans="1:22" ht="15.75" thickBot="1" x14ac:dyDescent="0.3">
      <c r="A66" s="203">
        <v>9</v>
      </c>
      <c r="B66" s="200" t="s">
        <v>133</v>
      </c>
      <c r="C66" s="16">
        <v>692</v>
      </c>
      <c r="D66" s="16">
        <v>300</v>
      </c>
      <c r="E66" s="16">
        <v>13</v>
      </c>
      <c r="F66" s="16">
        <v>20</v>
      </c>
      <c r="G66" s="16">
        <v>652</v>
      </c>
      <c r="H66" s="16">
        <v>143.5</v>
      </c>
      <c r="I66" s="16">
        <v>28</v>
      </c>
      <c r="J66" s="16">
        <v>211.49</v>
      </c>
      <c r="K66" s="16">
        <v>166</v>
      </c>
      <c r="L66" s="16">
        <v>172424.05</v>
      </c>
      <c r="M66" s="16">
        <v>4983.3999999999996</v>
      </c>
      <c r="N66" s="16">
        <v>2814.39</v>
      </c>
      <c r="O66" s="16">
        <v>285.52999999999997</v>
      </c>
      <c r="P66" s="16">
        <v>9024.74</v>
      </c>
      <c r="Q66" s="16">
        <v>601.65</v>
      </c>
      <c r="R66" s="16">
        <v>468.07</v>
      </c>
      <c r="S66" s="17">
        <v>65.319999999999993</v>
      </c>
      <c r="T66" s="37">
        <v>1</v>
      </c>
      <c r="U66" s="35">
        <v>9</v>
      </c>
      <c r="V66" s="203">
        <v>9</v>
      </c>
    </row>
    <row r="67" spans="1:22" x14ac:dyDescent="0.25">
      <c r="A67" s="201">
        <v>1</v>
      </c>
      <c r="B67" s="199" t="s">
        <v>77</v>
      </c>
      <c r="C67" s="11">
        <v>199</v>
      </c>
      <c r="D67" s="11">
        <v>151</v>
      </c>
      <c r="E67" s="11">
        <v>7.5</v>
      </c>
      <c r="F67" s="11">
        <v>11.5</v>
      </c>
      <c r="G67" s="11">
        <v>176</v>
      </c>
      <c r="H67" s="11">
        <v>71.75</v>
      </c>
      <c r="I67" s="11">
        <v>13</v>
      </c>
      <c r="J67" s="11">
        <v>49.38</v>
      </c>
      <c r="K67" s="11">
        <v>38.799999999999997</v>
      </c>
      <c r="L67" s="11">
        <v>3502.14</v>
      </c>
      <c r="M67" s="11">
        <v>352</v>
      </c>
      <c r="N67" s="11">
        <v>198.01</v>
      </c>
      <c r="O67" s="11">
        <v>84.21</v>
      </c>
      <c r="P67" s="11">
        <v>661.25</v>
      </c>
      <c r="Q67" s="11">
        <v>87.58</v>
      </c>
      <c r="R67" s="11">
        <v>67.27</v>
      </c>
      <c r="S67" s="12">
        <v>36.590000000000003</v>
      </c>
      <c r="T67" s="36">
        <v>2</v>
      </c>
      <c r="U67" s="33">
        <v>1</v>
      </c>
      <c r="V67" s="201">
        <v>1</v>
      </c>
    </row>
    <row r="68" spans="1:22" x14ac:dyDescent="0.25">
      <c r="A68" s="202">
        <v>2</v>
      </c>
      <c r="B68" s="198" t="s">
        <v>84</v>
      </c>
      <c r="C68" s="9">
        <v>249</v>
      </c>
      <c r="D68" s="9">
        <v>176</v>
      </c>
      <c r="E68" s="9">
        <v>8.5</v>
      </c>
      <c r="F68" s="9">
        <v>13.5</v>
      </c>
      <c r="G68" s="9">
        <v>222</v>
      </c>
      <c r="H68" s="9">
        <v>83.75</v>
      </c>
      <c r="I68" s="9">
        <v>16</v>
      </c>
      <c r="J68" s="9">
        <v>68.59</v>
      </c>
      <c r="K68" s="9">
        <v>53.8</v>
      </c>
      <c r="L68" s="9">
        <v>7624.69</v>
      </c>
      <c r="M68" s="9">
        <v>612.4</v>
      </c>
      <c r="N68" s="9">
        <v>343.94</v>
      </c>
      <c r="O68" s="9">
        <v>105.44</v>
      </c>
      <c r="P68" s="9">
        <v>1229.33</v>
      </c>
      <c r="Q68" s="9">
        <v>139.69999999999999</v>
      </c>
      <c r="R68" s="9">
        <v>107.41</v>
      </c>
      <c r="S68" s="14">
        <v>42.34</v>
      </c>
      <c r="T68" s="25">
        <v>2</v>
      </c>
      <c r="U68" s="34">
        <v>2</v>
      </c>
      <c r="V68" s="202">
        <v>2</v>
      </c>
    </row>
    <row r="69" spans="1:22" x14ac:dyDescent="0.25">
      <c r="A69" s="202">
        <v>3</v>
      </c>
      <c r="B69" s="198" t="s">
        <v>91</v>
      </c>
      <c r="C69" s="9">
        <v>300</v>
      </c>
      <c r="D69" s="9">
        <v>201</v>
      </c>
      <c r="E69" s="9">
        <v>9</v>
      </c>
      <c r="F69" s="9">
        <v>15</v>
      </c>
      <c r="G69" s="9">
        <v>270</v>
      </c>
      <c r="H69" s="9">
        <v>96</v>
      </c>
      <c r="I69" s="9">
        <v>18</v>
      </c>
      <c r="J69" s="9">
        <v>87.38</v>
      </c>
      <c r="K69" s="9">
        <v>68.599999999999994</v>
      </c>
      <c r="L69" s="9">
        <v>14209.66</v>
      </c>
      <c r="M69" s="9">
        <v>947.3</v>
      </c>
      <c r="N69" s="9">
        <v>529.86</v>
      </c>
      <c r="O69" s="9">
        <v>127.52</v>
      </c>
      <c r="P69" s="9">
        <v>2034.13</v>
      </c>
      <c r="Q69" s="9">
        <v>202.4</v>
      </c>
      <c r="R69" s="9">
        <v>155.41999999999999</v>
      </c>
      <c r="S69" s="14">
        <v>48.25</v>
      </c>
      <c r="T69" s="25">
        <v>2</v>
      </c>
      <c r="U69" s="34">
        <v>3</v>
      </c>
      <c r="V69" s="202">
        <v>3</v>
      </c>
    </row>
    <row r="70" spans="1:22" x14ac:dyDescent="0.25">
      <c r="A70" s="202">
        <v>4</v>
      </c>
      <c r="B70" s="198" t="s">
        <v>97</v>
      </c>
      <c r="C70" s="9">
        <v>340</v>
      </c>
      <c r="D70" s="9">
        <v>250</v>
      </c>
      <c r="E70" s="9">
        <v>9</v>
      </c>
      <c r="F70" s="9">
        <v>14</v>
      </c>
      <c r="G70" s="9">
        <v>312</v>
      </c>
      <c r="H70" s="9">
        <v>120.5</v>
      </c>
      <c r="I70" s="9">
        <v>20</v>
      </c>
      <c r="J70" s="9">
        <v>101.51</v>
      </c>
      <c r="K70" s="9">
        <v>79.7</v>
      </c>
      <c r="L70" s="9">
        <v>21676.5</v>
      </c>
      <c r="M70" s="9">
        <v>1275.0999999999999</v>
      </c>
      <c r="N70" s="9">
        <v>706.03</v>
      </c>
      <c r="O70" s="9">
        <v>146.13</v>
      </c>
      <c r="P70" s="9">
        <v>3650.97</v>
      </c>
      <c r="Q70" s="9">
        <v>292.08</v>
      </c>
      <c r="R70" s="9">
        <v>223.45</v>
      </c>
      <c r="S70" s="14">
        <v>59.97</v>
      </c>
      <c r="T70" s="25">
        <v>2</v>
      </c>
      <c r="U70" s="34">
        <v>4</v>
      </c>
      <c r="V70" s="202">
        <v>4</v>
      </c>
    </row>
    <row r="71" spans="1:22" x14ac:dyDescent="0.25">
      <c r="A71" s="202">
        <v>5</v>
      </c>
      <c r="B71" s="198" t="s">
        <v>104</v>
      </c>
      <c r="C71" s="9">
        <v>390</v>
      </c>
      <c r="D71" s="9">
        <v>300</v>
      </c>
      <c r="E71" s="9">
        <v>10</v>
      </c>
      <c r="F71" s="9">
        <v>16</v>
      </c>
      <c r="G71" s="9">
        <v>358</v>
      </c>
      <c r="H71" s="9">
        <v>145</v>
      </c>
      <c r="I71" s="9">
        <v>22</v>
      </c>
      <c r="J71" s="9">
        <v>135.94999999999999</v>
      </c>
      <c r="K71" s="9">
        <v>106.7</v>
      </c>
      <c r="L71" s="9">
        <v>38674.1</v>
      </c>
      <c r="M71" s="9">
        <v>1983.3</v>
      </c>
      <c r="N71" s="9">
        <v>1093.97</v>
      </c>
      <c r="O71" s="9">
        <v>168.66</v>
      </c>
      <c r="P71" s="9">
        <v>7207.77</v>
      </c>
      <c r="Q71" s="9">
        <v>480.52</v>
      </c>
      <c r="R71" s="9">
        <v>366.53</v>
      </c>
      <c r="S71" s="14">
        <v>72.81</v>
      </c>
      <c r="T71" s="25">
        <v>2</v>
      </c>
      <c r="U71" s="34">
        <v>5</v>
      </c>
      <c r="V71" s="202">
        <v>5</v>
      </c>
    </row>
    <row r="72" spans="1:22" x14ac:dyDescent="0.25">
      <c r="A72" s="202">
        <v>6</v>
      </c>
      <c r="B72" s="198" t="s">
        <v>112</v>
      </c>
      <c r="C72" s="9">
        <v>446</v>
      </c>
      <c r="D72" s="9">
        <v>302</v>
      </c>
      <c r="E72" s="9">
        <v>13</v>
      </c>
      <c r="F72" s="9">
        <v>21</v>
      </c>
      <c r="G72" s="9">
        <v>404</v>
      </c>
      <c r="H72" s="9">
        <v>144.5</v>
      </c>
      <c r="I72" s="9">
        <v>24</v>
      </c>
      <c r="J72" s="9">
        <v>184.3</v>
      </c>
      <c r="K72" s="9">
        <v>144.69999999999999</v>
      </c>
      <c r="L72" s="9">
        <v>66379.08</v>
      </c>
      <c r="M72" s="9">
        <v>2976.6</v>
      </c>
      <c r="N72" s="9">
        <v>1661.51</v>
      </c>
      <c r="O72" s="9">
        <v>189.78</v>
      </c>
      <c r="P72" s="9">
        <v>9655.6200000000008</v>
      </c>
      <c r="Q72" s="9">
        <v>639.44000000000005</v>
      </c>
      <c r="R72" s="9">
        <v>490.29</v>
      </c>
      <c r="S72" s="14">
        <v>72.38</v>
      </c>
      <c r="T72" s="25">
        <v>2</v>
      </c>
      <c r="U72" s="34">
        <v>7</v>
      </c>
      <c r="V72" s="202">
        <v>6</v>
      </c>
    </row>
    <row r="73" spans="1:22" x14ac:dyDescent="0.25">
      <c r="A73" s="202">
        <v>7</v>
      </c>
      <c r="B73" s="198" t="s">
        <v>118</v>
      </c>
      <c r="C73" s="9">
        <v>487</v>
      </c>
      <c r="D73" s="9">
        <v>300</v>
      </c>
      <c r="E73" s="9">
        <v>14.5</v>
      </c>
      <c r="F73" s="9">
        <v>17.5</v>
      </c>
      <c r="G73" s="9">
        <v>452</v>
      </c>
      <c r="H73" s="9">
        <v>142.75</v>
      </c>
      <c r="I73" s="9">
        <v>26</v>
      </c>
      <c r="J73" s="9">
        <v>176.34</v>
      </c>
      <c r="K73" s="9">
        <v>138.4</v>
      </c>
      <c r="L73" s="9">
        <v>71863.009999999995</v>
      </c>
      <c r="M73" s="9">
        <v>2951.3</v>
      </c>
      <c r="N73" s="9">
        <v>1666.63</v>
      </c>
      <c r="O73" s="9">
        <v>201.87</v>
      </c>
      <c r="P73" s="9">
        <v>7897.76</v>
      </c>
      <c r="Q73" s="9">
        <v>526.52</v>
      </c>
      <c r="R73" s="9">
        <v>409.42</v>
      </c>
      <c r="S73" s="14">
        <v>66.92</v>
      </c>
      <c r="T73" s="25">
        <v>2</v>
      </c>
      <c r="U73" s="34">
        <v>6</v>
      </c>
      <c r="V73" s="202">
        <v>7</v>
      </c>
    </row>
    <row r="74" spans="1:22" x14ac:dyDescent="0.25">
      <c r="A74" s="202">
        <v>8</v>
      </c>
      <c r="B74" s="198" t="s">
        <v>126</v>
      </c>
      <c r="C74" s="9">
        <v>589</v>
      </c>
      <c r="D74" s="9">
        <v>300</v>
      </c>
      <c r="E74" s="9">
        <v>16</v>
      </c>
      <c r="F74" s="9">
        <v>20.5</v>
      </c>
      <c r="G74" s="9">
        <v>548</v>
      </c>
      <c r="H74" s="9">
        <v>142</v>
      </c>
      <c r="I74" s="9">
        <v>28</v>
      </c>
      <c r="J74" s="9">
        <v>217.41</v>
      </c>
      <c r="K74" s="9">
        <v>170.7</v>
      </c>
      <c r="L74" s="9">
        <v>126193.28</v>
      </c>
      <c r="M74" s="9">
        <v>4285</v>
      </c>
      <c r="N74" s="9">
        <v>2438.84</v>
      </c>
      <c r="O74" s="9">
        <v>240.92</v>
      </c>
      <c r="P74" s="9">
        <v>9259.23</v>
      </c>
      <c r="Q74" s="9">
        <v>617.28</v>
      </c>
      <c r="R74" s="9">
        <v>483.58</v>
      </c>
      <c r="S74" s="14">
        <v>65.260000000000005</v>
      </c>
      <c r="T74" s="25">
        <v>2</v>
      </c>
      <c r="U74" s="34">
        <v>8</v>
      </c>
      <c r="V74" s="202">
        <v>8</v>
      </c>
    </row>
    <row r="75" spans="1:22" ht="15.75" thickBot="1" x14ac:dyDescent="0.3">
      <c r="A75" s="203">
        <v>9</v>
      </c>
      <c r="B75" s="200" t="s">
        <v>134</v>
      </c>
      <c r="C75" s="16">
        <v>698</v>
      </c>
      <c r="D75" s="16">
        <v>300</v>
      </c>
      <c r="E75" s="16">
        <v>15</v>
      </c>
      <c r="F75" s="16">
        <v>23</v>
      </c>
      <c r="G75" s="16">
        <v>652</v>
      </c>
      <c r="H75" s="16">
        <v>142.5</v>
      </c>
      <c r="I75" s="16">
        <v>28</v>
      </c>
      <c r="J75" s="16">
        <v>242.53</v>
      </c>
      <c r="K75" s="16">
        <v>190.4</v>
      </c>
      <c r="L75" s="16">
        <v>198779.77</v>
      </c>
      <c r="M75" s="16">
        <v>5695.7</v>
      </c>
      <c r="N75" s="16">
        <v>3233.41</v>
      </c>
      <c r="O75" s="16">
        <v>286.29000000000002</v>
      </c>
      <c r="P75" s="16">
        <v>10382.92</v>
      </c>
      <c r="Q75" s="16">
        <v>692.19</v>
      </c>
      <c r="R75" s="16">
        <v>540.47</v>
      </c>
      <c r="S75" s="17">
        <v>65.430000000000007</v>
      </c>
      <c r="T75" s="37">
        <v>2</v>
      </c>
      <c r="U75" s="35">
        <v>9</v>
      </c>
      <c r="V75" s="203">
        <v>9</v>
      </c>
    </row>
    <row r="76" spans="1:22" x14ac:dyDescent="0.25">
      <c r="A76" s="201">
        <v>1</v>
      </c>
      <c r="B76" s="199" t="s">
        <v>78</v>
      </c>
      <c r="C76" s="11">
        <v>204</v>
      </c>
      <c r="D76" s="11">
        <v>152</v>
      </c>
      <c r="E76" s="11">
        <v>9</v>
      </c>
      <c r="F76" s="11">
        <v>14</v>
      </c>
      <c r="G76" s="11">
        <v>176</v>
      </c>
      <c r="H76" s="11">
        <v>71.5</v>
      </c>
      <c r="I76" s="11">
        <v>13</v>
      </c>
      <c r="J76" s="11">
        <v>59.85</v>
      </c>
      <c r="K76" s="11">
        <v>47</v>
      </c>
      <c r="L76" s="11">
        <v>4362.01</v>
      </c>
      <c r="M76" s="11">
        <v>427.7</v>
      </c>
      <c r="N76" s="11">
        <v>243.18</v>
      </c>
      <c r="O76" s="11">
        <v>85.37</v>
      </c>
      <c r="P76" s="11">
        <v>821.37</v>
      </c>
      <c r="Q76" s="11">
        <v>108.08</v>
      </c>
      <c r="R76" s="11">
        <v>83.18</v>
      </c>
      <c r="S76" s="12">
        <v>37.049999999999997</v>
      </c>
      <c r="T76" s="36">
        <v>3</v>
      </c>
      <c r="U76" s="33">
        <v>1</v>
      </c>
      <c r="V76" s="201">
        <v>1</v>
      </c>
    </row>
    <row r="77" spans="1:22" x14ac:dyDescent="0.25">
      <c r="A77" s="202">
        <v>2</v>
      </c>
      <c r="B77" s="198" t="s">
        <v>85</v>
      </c>
      <c r="C77" s="9">
        <v>256</v>
      </c>
      <c r="D77" s="9">
        <v>177</v>
      </c>
      <c r="E77" s="9">
        <v>10.5</v>
      </c>
      <c r="F77" s="9">
        <v>17</v>
      </c>
      <c r="G77" s="9">
        <v>222</v>
      </c>
      <c r="H77" s="9">
        <v>83.25</v>
      </c>
      <c r="I77" s="9">
        <v>16</v>
      </c>
      <c r="J77" s="9">
        <v>85.69</v>
      </c>
      <c r="K77" s="9">
        <v>67.3</v>
      </c>
      <c r="L77" s="9">
        <v>9819.49</v>
      </c>
      <c r="M77" s="9">
        <v>767.2</v>
      </c>
      <c r="N77" s="9">
        <v>436.06</v>
      </c>
      <c r="O77" s="9">
        <v>107.05</v>
      </c>
      <c r="P77" s="9">
        <v>1575.2</v>
      </c>
      <c r="Q77" s="9">
        <v>177.99</v>
      </c>
      <c r="R77" s="9">
        <v>137.18</v>
      </c>
      <c r="S77" s="14">
        <v>42.88</v>
      </c>
      <c r="T77" s="25">
        <v>3</v>
      </c>
      <c r="U77" s="34">
        <v>2</v>
      </c>
      <c r="V77" s="202">
        <v>2</v>
      </c>
    </row>
    <row r="78" spans="1:22" x14ac:dyDescent="0.25">
      <c r="A78" s="202">
        <v>3</v>
      </c>
      <c r="B78" s="198" t="s">
        <v>92</v>
      </c>
      <c r="C78" s="9">
        <v>306</v>
      </c>
      <c r="D78" s="9">
        <v>203</v>
      </c>
      <c r="E78" s="9">
        <v>11</v>
      </c>
      <c r="F78" s="9">
        <v>18</v>
      </c>
      <c r="G78" s="9">
        <v>270</v>
      </c>
      <c r="H78" s="9">
        <v>96</v>
      </c>
      <c r="I78" s="9">
        <v>18</v>
      </c>
      <c r="J78" s="9">
        <v>105.56</v>
      </c>
      <c r="K78" s="9">
        <v>82.9</v>
      </c>
      <c r="L78" s="9">
        <v>17455.330000000002</v>
      </c>
      <c r="M78" s="9">
        <v>1140.9000000000001</v>
      </c>
      <c r="N78" s="9">
        <v>644.63</v>
      </c>
      <c r="O78" s="9">
        <v>128.59</v>
      </c>
      <c r="P78" s="9">
        <v>2515.46</v>
      </c>
      <c r="Q78" s="9">
        <v>247.83</v>
      </c>
      <c r="R78" s="9">
        <v>190.85</v>
      </c>
      <c r="S78" s="14">
        <v>48.82</v>
      </c>
      <c r="T78" s="25">
        <v>3</v>
      </c>
      <c r="U78" s="34">
        <v>3</v>
      </c>
      <c r="V78" s="202">
        <v>3</v>
      </c>
    </row>
    <row r="79" spans="1:22" x14ac:dyDescent="0.25">
      <c r="A79" s="202">
        <v>4</v>
      </c>
      <c r="B79" s="198" t="s">
        <v>98</v>
      </c>
      <c r="C79" s="9">
        <v>347</v>
      </c>
      <c r="D79" s="9">
        <v>252</v>
      </c>
      <c r="E79" s="9">
        <v>11</v>
      </c>
      <c r="F79" s="9">
        <v>17.5</v>
      </c>
      <c r="G79" s="9">
        <v>312</v>
      </c>
      <c r="H79" s="9">
        <v>120.5</v>
      </c>
      <c r="I79" s="9">
        <v>20</v>
      </c>
      <c r="J79" s="9">
        <v>125.95</v>
      </c>
      <c r="K79" s="9">
        <v>98.9</v>
      </c>
      <c r="L79" s="9">
        <v>27535.21</v>
      </c>
      <c r="M79" s="9">
        <v>1587</v>
      </c>
      <c r="N79" s="9">
        <v>886.41</v>
      </c>
      <c r="O79" s="9">
        <v>147.86000000000001</v>
      </c>
      <c r="P79" s="9">
        <v>4674.8999999999996</v>
      </c>
      <c r="Q79" s="9">
        <v>371.02</v>
      </c>
      <c r="R79" s="9">
        <v>284.26</v>
      </c>
      <c r="S79" s="14">
        <v>60.92</v>
      </c>
      <c r="T79" s="25">
        <v>3</v>
      </c>
      <c r="U79" s="34">
        <v>4</v>
      </c>
      <c r="V79" s="202">
        <v>4</v>
      </c>
    </row>
    <row r="80" spans="1:22" x14ac:dyDescent="0.25">
      <c r="A80" s="202">
        <v>5</v>
      </c>
      <c r="B80" s="198" t="s">
        <v>105</v>
      </c>
      <c r="C80" s="9">
        <v>397</v>
      </c>
      <c r="D80" s="9">
        <v>302</v>
      </c>
      <c r="E80" s="9">
        <v>12</v>
      </c>
      <c r="F80" s="9">
        <v>19.5</v>
      </c>
      <c r="G80" s="9">
        <v>358</v>
      </c>
      <c r="H80" s="9">
        <v>145</v>
      </c>
      <c r="I80" s="9">
        <v>22</v>
      </c>
      <c r="J80" s="9">
        <v>164.89</v>
      </c>
      <c r="K80" s="9">
        <v>129.4</v>
      </c>
      <c r="L80" s="9">
        <v>47846.38</v>
      </c>
      <c r="M80" s="9">
        <v>2410.4</v>
      </c>
      <c r="N80" s="9">
        <v>1339.96</v>
      </c>
      <c r="O80" s="9">
        <v>170.34</v>
      </c>
      <c r="P80" s="9">
        <v>8962.48</v>
      </c>
      <c r="Q80" s="9">
        <v>593.54</v>
      </c>
      <c r="R80" s="9">
        <v>453.33</v>
      </c>
      <c r="S80" s="14">
        <v>73.72</v>
      </c>
      <c r="T80" s="25">
        <v>3</v>
      </c>
      <c r="U80" s="34">
        <v>5</v>
      </c>
      <c r="V80" s="202">
        <v>5</v>
      </c>
    </row>
    <row r="81" spans="1:22" x14ac:dyDescent="0.25">
      <c r="A81" s="202">
        <v>6</v>
      </c>
      <c r="B81" s="198" t="s">
        <v>113</v>
      </c>
      <c r="C81" s="9">
        <v>452</v>
      </c>
      <c r="D81" s="9">
        <v>304</v>
      </c>
      <c r="E81" s="9">
        <v>15</v>
      </c>
      <c r="F81" s="9">
        <v>24</v>
      </c>
      <c r="G81" s="9">
        <v>404</v>
      </c>
      <c r="H81" s="9">
        <v>144.5</v>
      </c>
      <c r="I81" s="9">
        <v>24</v>
      </c>
      <c r="J81" s="9">
        <v>211.46</v>
      </c>
      <c r="K81" s="9">
        <v>166</v>
      </c>
      <c r="L81" s="9">
        <v>77050.83</v>
      </c>
      <c r="M81" s="9">
        <v>3409.3</v>
      </c>
      <c r="N81" s="9">
        <v>1915.99</v>
      </c>
      <c r="O81" s="9">
        <v>190.88</v>
      </c>
      <c r="P81" s="9">
        <v>11258.33</v>
      </c>
      <c r="Q81" s="9">
        <v>740.68</v>
      </c>
      <c r="R81" s="9">
        <v>569.04</v>
      </c>
      <c r="S81" s="14">
        <v>72.97</v>
      </c>
      <c r="T81" s="25">
        <v>3</v>
      </c>
      <c r="U81" s="34">
        <v>7</v>
      </c>
      <c r="V81" s="202">
        <v>6</v>
      </c>
    </row>
    <row r="82" spans="1:22" x14ac:dyDescent="0.25">
      <c r="A82" s="202">
        <v>7</v>
      </c>
      <c r="B82" s="198" t="s">
        <v>119</v>
      </c>
      <c r="C82" s="9">
        <v>493</v>
      </c>
      <c r="D82" s="9">
        <v>300</v>
      </c>
      <c r="E82" s="9">
        <v>15.5</v>
      </c>
      <c r="F82" s="9">
        <v>20.5</v>
      </c>
      <c r="G82" s="9">
        <v>452</v>
      </c>
      <c r="H82" s="9">
        <v>142.25</v>
      </c>
      <c r="I82" s="9">
        <v>26</v>
      </c>
      <c r="J82" s="9">
        <v>198.86</v>
      </c>
      <c r="K82" s="9">
        <v>156.1</v>
      </c>
      <c r="L82" s="9">
        <v>83437.19</v>
      </c>
      <c r="M82" s="9">
        <v>3384.9</v>
      </c>
      <c r="N82" s="9">
        <v>1912.66</v>
      </c>
      <c r="O82" s="9">
        <v>204.83</v>
      </c>
      <c r="P82" s="9">
        <v>9251.07</v>
      </c>
      <c r="Q82" s="9">
        <v>616.74</v>
      </c>
      <c r="R82" s="9">
        <v>478.76</v>
      </c>
      <c r="S82" s="14">
        <v>68.209999999999994</v>
      </c>
      <c r="T82" s="25">
        <v>3</v>
      </c>
      <c r="U82" s="34">
        <v>6</v>
      </c>
      <c r="V82" s="202">
        <v>7</v>
      </c>
    </row>
    <row r="83" spans="1:22" x14ac:dyDescent="0.25">
      <c r="A83" s="202">
        <v>8</v>
      </c>
      <c r="B83" s="198" t="s">
        <v>127</v>
      </c>
      <c r="C83" s="9">
        <v>597</v>
      </c>
      <c r="D83" s="9">
        <v>300</v>
      </c>
      <c r="E83" s="9">
        <v>18</v>
      </c>
      <c r="F83" s="9">
        <v>24.5</v>
      </c>
      <c r="G83" s="9">
        <v>548</v>
      </c>
      <c r="H83" s="9">
        <v>141</v>
      </c>
      <c r="I83" s="9">
        <v>28</v>
      </c>
      <c r="J83" s="9">
        <v>252.37</v>
      </c>
      <c r="K83" s="9">
        <v>198.1</v>
      </c>
      <c r="L83" s="9">
        <v>150035.32</v>
      </c>
      <c r="M83" s="9">
        <v>5026.3</v>
      </c>
      <c r="N83" s="9">
        <v>2869.72</v>
      </c>
      <c r="O83" s="9">
        <v>243.82</v>
      </c>
      <c r="P83" s="9">
        <v>11069.15</v>
      </c>
      <c r="Q83" s="9">
        <v>737.94</v>
      </c>
      <c r="R83" s="9">
        <v>578.58000000000004</v>
      </c>
      <c r="S83" s="14">
        <v>66.23</v>
      </c>
      <c r="T83" s="25">
        <v>3</v>
      </c>
      <c r="U83" s="34">
        <v>8</v>
      </c>
      <c r="V83" s="202">
        <v>8</v>
      </c>
    </row>
    <row r="84" spans="1:22" ht="15.75" thickBot="1" x14ac:dyDescent="0.3">
      <c r="A84" s="202">
        <v>9</v>
      </c>
      <c r="B84" s="200" t="s">
        <v>135</v>
      </c>
      <c r="C84" s="16">
        <v>707</v>
      </c>
      <c r="D84" s="16">
        <v>300</v>
      </c>
      <c r="E84" s="16">
        <v>18</v>
      </c>
      <c r="F84" s="16">
        <v>27.5</v>
      </c>
      <c r="G84" s="16">
        <v>652</v>
      </c>
      <c r="H84" s="16">
        <v>141</v>
      </c>
      <c r="I84" s="16">
        <v>28</v>
      </c>
      <c r="J84" s="16">
        <v>289.08999999999997</v>
      </c>
      <c r="K84" s="16">
        <v>226.9</v>
      </c>
      <c r="L84" s="16">
        <v>239021.1</v>
      </c>
      <c r="M84" s="16">
        <v>6761.6</v>
      </c>
      <c r="N84" s="16">
        <v>3867.01</v>
      </c>
      <c r="O84" s="16">
        <v>287.54000000000002</v>
      </c>
      <c r="P84" s="16">
        <v>12424.2</v>
      </c>
      <c r="Q84" s="16">
        <v>828.28</v>
      </c>
      <c r="R84" s="16">
        <v>650.29</v>
      </c>
      <c r="S84" s="17">
        <v>65.56</v>
      </c>
      <c r="T84" s="37">
        <v>3</v>
      </c>
      <c r="U84" s="35">
        <v>9</v>
      </c>
      <c r="V84" s="202">
        <v>9</v>
      </c>
    </row>
    <row r="85" spans="1:22" x14ac:dyDescent="0.25">
      <c r="A85" s="201">
        <v>1</v>
      </c>
      <c r="B85" s="199" t="s">
        <v>79</v>
      </c>
      <c r="C85" s="11">
        <v>211</v>
      </c>
      <c r="D85" s="11">
        <v>155</v>
      </c>
      <c r="E85" s="11">
        <v>11</v>
      </c>
      <c r="F85" s="11">
        <v>17.5</v>
      </c>
      <c r="G85" s="11">
        <v>176</v>
      </c>
      <c r="H85" s="11">
        <v>72</v>
      </c>
      <c r="I85" s="11">
        <v>13</v>
      </c>
      <c r="J85" s="11">
        <v>75.06</v>
      </c>
      <c r="K85" s="11">
        <v>58.9</v>
      </c>
      <c r="L85" s="11">
        <v>5696.83</v>
      </c>
      <c r="M85" s="11">
        <v>540</v>
      </c>
      <c r="N85" s="11">
        <v>311.2</v>
      </c>
      <c r="O85" s="11">
        <v>87.12</v>
      </c>
      <c r="P85" s="11">
        <v>1089.19</v>
      </c>
      <c r="Q85" s="11">
        <v>140.54</v>
      </c>
      <c r="R85" s="11">
        <v>108.38</v>
      </c>
      <c r="S85" s="12">
        <v>38.090000000000003</v>
      </c>
      <c r="T85" s="36">
        <v>4</v>
      </c>
      <c r="U85" s="33">
        <v>1</v>
      </c>
      <c r="V85" s="201">
        <v>1</v>
      </c>
    </row>
    <row r="86" spans="1:22" x14ac:dyDescent="0.25">
      <c r="A86" s="202">
        <v>2</v>
      </c>
      <c r="B86" s="198" t="s">
        <v>86</v>
      </c>
      <c r="C86" s="9">
        <v>264</v>
      </c>
      <c r="D86" s="9">
        <v>182</v>
      </c>
      <c r="E86" s="9">
        <v>13</v>
      </c>
      <c r="F86" s="9">
        <v>21</v>
      </c>
      <c r="G86" s="9">
        <v>222</v>
      </c>
      <c r="H86" s="9">
        <v>84.5</v>
      </c>
      <c r="I86" s="9">
        <v>16</v>
      </c>
      <c r="J86" s="9">
        <v>107.5</v>
      </c>
      <c r="K86" s="9">
        <v>84.4</v>
      </c>
      <c r="L86" s="9">
        <v>12751.44</v>
      </c>
      <c r="M86" s="9">
        <v>966</v>
      </c>
      <c r="N86" s="9">
        <v>556.26</v>
      </c>
      <c r="O86" s="9">
        <v>108.91</v>
      </c>
      <c r="P86" s="9">
        <v>2116.4899999999998</v>
      </c>
      <c r="Q86" s="9">
        <v>232.58</v>
      </c>
      <c r="R86" s="9">
        <v>179.7</v>
      </c>
      <c r="S86" s="14">
        <v>44.37</v>
      </c>
      <c r="T86" s="25">
        <v>4</v>
      </c>
      <c r="U86" s="34">
        <v>2</v>
      </c>
      <c r="V86" s="202">
        <v>2</v>
      </c>
    </row>
    <row r="87" spans="1:22" x14ac:dyDescent="0.25">
      <c r="A87" s="202">
        <v>3</v>
      </c>
      <c r="B87" s="198" t="s">
        <v>93</v>
      </c>
      <c r="C87" s="9">
        <v>314</v>
      </c>
      <c r="D87" s="9">
        <v>206</v>
      </c>
      <c r="E87" s="9">
        <v>13</v>
      </c>
      <c r="F87" s="9">
        <v>22</v>
      </c>
      <c r="G87" s="9">
        <v>270</v>
      </c>
      <c r="H87" s="9">
        <v>96.5</v>
      </c>
      <c r="I87" s="9">
        <v>18</v>
      </c>
      <c r="J87" s="9">
        <v>128.52000000000001</v>
      </c>
      <c r="K87" s="9">
        <v>100.9</v>
      </c>
      <c r="L87" s="9">
        <v>21967.16</v>
      </c>
      <c r="M87" s="9">
        <v>1399.2</v>
      </c>
      <c r="N87" s="9">
        <v>798.35</v>
      </c>
      <c r="O87" s="9">
        <v>130.74</v>
      </c>
      <c r="P87" s="9">
        <v>3213.67</v>
      </c>
      <c r="Q87" s="9">
        <v>312.01</v>
      </c>
      <c r="R87" s="9">
        <v>240.56</v>
      </c>
      <c r="S87" s="14">
        <v>50</v>
      </c>
      <c r="T87" s="25">
        <v>4</v>
      </c>
      <c r="U87" s="34">
        <v>3</v>
      </c>
      <c r="V87" s="202">
        <v>3</v>
      </c>
    </row>
    <row r="88" spans="1:22" x14ac:dyDescent="0.25">
      <c r="A88" s="202">
        <v>4</v>
      </c>
      <c r="B88" s="198" t="s">
        <v>99</v>
      </c>
      <c r="C88" s="9">
        <v>354</v>
      </c>
      <c r="D88" s="9">
        <v>254</v>
      </c>
      <c r="E88" s="9">
        <v>13</v>
      </c>
      <c r="F88" s="9">
        <v>21</v>
      </c>
      <c r="G88" s="9">
        <v>312</v>
      </c>
      <c r="H88" s="9">
        <v>120.5</v>
      </c>
      <c r="I88" s="9">
        <v>20</v>
      </c>
      <c r="J88" s="9">
        <v>150.66999999999999</v>
      </c>
      <c r="K88" s="9">
        <v>118.3</v>
      </c>
      <c r="L88" s="9">
        <v>33692.449999999997</v>
      </c>
      <c r="M88" s="9">
        <v>1903.5</v>
      </c>
      <c r="N88" s="9">
        <v>1072.31</v>
      </c>
      <c r="O88" s="9">
        <v>149.54</v>
      </c>
      <c r="P88" s="9">
        <v>5745.8</v>
      </c>
      <c r="Q88" s="9">
        <v>452.43</v>
      </c>
      <c r="R88" s="9">
        <v>347.18</v>
      </c>
      <c r="S88" s="14">
        <v>61.75</v>
      </c>
      <c r="T88" s="25">
        <v>4</v>
      </c>
      <c r="U88" s="34">
        <v>4</v>
      </c>
      <c r="V88" s="202">
        <v>4</v>
      </c>
    </row>
    <row r="89" spans="1:22" x14ac:dyDescent="0.25">
      <c r="A89" s="202">
        <v>5</v>
      </c>
      <c r="B89" s="198" t="s">
        <v>106</v>
      </c>
      <c r="C89" s="9">
        <v>406</v>
      </c>
      <c r="D89" s="9">
        <v>304</v>
      </c>
      <c r="E89" s="9">
        <v>14.5</v>
      </c>
      <c r="F89" s="9">
        <v>24</v>
      </c>
      <c r="G89" s="9">
        <v>358</v>
      </c>
      <c r="H89" s="9">
        <v>144.75</v>
      </c>
      <c r="I89" s="9">
        <v>22</v>
      </c>
      <c r="J89" s="9">
        <v>201.98</v>
      </c>
      <c r="K89" s="9">
        <v>158.6</v>
      </c>
      <c r="L89" s="9">
        <v>60107.1</v>
      </c>
      <c r="M89" s="9">
        <v>2960.9</v>
      </c>
      <c r="N89" s="9">
        <v>1662</v>
      </c>
      <c r="O89" s="9">
        <v>172.51</v>
      </c>
      <c r="P89" s="9">
        <v>11253.74</v>
      </c>
      <c r="Q89" s="9">
        <v>740.38</v>
      </c>
      <c r="R89" s="9">
        <v>566.42999999999995</v>
      </c>
      <c r="S89" s="14">
        <v>74.64</v>
      </c>
      <c r="T89" s="25">
        <v>4</v>
      </c>
      <c r="U89" s="34">
        <v>5</v>
      </c>
      <c r="V89" s="202">
        <v>5</v>
      </c>
    </row>
    <row r="90" spans="1:22" x14ac:dyDescent="0.25">
      <c r="A90" s="202">
        <v>6</v>
      </c>
      <c r="B90" s="198" t="s">
        <v>120</v>
      </c>
      <c r="C90" s="9">
        <v>499</v>
      </c>
      <c r="D90" s="9">
        <v>300</v>
      </c>
      <c r="E90" s="9">
        <v>16.5</v>
      </c>
      <c r="F90" s="9">
        <v>23.5</v>
      </c>
      <c r="G90" s="9">
        <v>452</v>
      </c>
      <c r="H90" s="9">
        <v>141.75</v>
      </c>
      <c r="I90" s="9">
        <v>26</v>
      </c>
      <c r="J90" s="9">
        <v>221.38</v>
      </c>
      <c r="K90" s="9">
        <v>173.8</v>
      </c>
      <c r="L90" s="9">
        <v>95277.59</v>
      </c>
      <c r="M90" s="9">
        <v>3818.7</v>
      </c>
      <c r="N90" s="9">
        <v>2161.4</v>
      </c>
      <c r="O90" s="9">
        <v>207.45</v>
      </c>
      <c r="P90" s="9">
        <v>10604.77</v>
      </c>
      <c r="Q90" s="9">
        <v>706.98</v>
      </c>
      <c r="R90" s="9">
        <v>548.21</v>
      </c>
      <c r="S90" s="14">
        <v>69.209999999999994</v>
      </c>
      <c r="T90" s="25">
        <v>4</v>
      </c>
      <c r="U90" s="34">
        <v>6</v>
      </c>
      <c r="V90" s="202">
        <v>6</v>
      </c>
    </row>
    <row r="91" spans="1:22" x14ac:dyDescent="0.25">
      <c r="A91" s="202">
        <v>7</v>
      </c>
      <c r="B91" s="198" t="s">
        <v>114</v>
      </c>
      <c r="C91" s="9">
        <v>464</v>
      </c>
      <c r="D91" s="9">
        <v>308</v>
      </c>
      <c r="E91" s="9">
        <v>18</v>
      </c>
      <c r="F91" s="9">
        <v>30</v>
      </c>
      <c r="G91" s="9">
        <v>404</v>
      </c>
      <c r="H91" s="9">
        <v>145</v>
      </c>
      <c r="I91" s="9">
        <v>24</v>
      </c>
      <c r="J91" s="9">
        <v>262.45999999999998</v>
      </c>
      <c r="K91" s="9">
        <v>206</v>
      </c>
      <c r="L91" s="9">
        <v>98962.82</v>
      </c>
      <c r="M91" s="9">
        <v>4265.6000000000004</v>
      </c>
      <c r="N91" s="9">
        <v>2420.9299999999998</v>
      </c>
      <c r="O91" s="9">
        <v>194.18</v>
      </c>
      <c r="P91" s="9">
        <v>14639.89</v>
      </c>
      <c r="Q91" s="9">
        <v>950.64</v>
      </c>
      <c r="R91" s="9">
        <v>731.39</v>
      </c>
      <c r="S91" s="14">
        <v>74.69</v>
      </c>
      <c r="T91" s="25">
        <v>4</v>
      </c>
      <c r="U91" s="34">
        <v>7</v>
      </c>
      <c r="V91" s="202">
        <v>7</v>
      </c>
    </row>
    <row r="92" spans="1:22" x14ac:dyDescent="0.25">
      <c r="A92" s="202">
        <v>8</v>
      </c>
      <c r="B92" s="198" t="s">
        <v>128</v>
      </c>
      <c r="C92" s="9">
        <v>605</v>
      </c>
      <c r="D92" s="9">
        <v>300</v>
      </c>
      <c r="E92" s="9">
        <v>20</v>
      </c>
      <c r="F92" s="9">
        <v>28.5</v>
      </c>
      <c r="G92" s="9">
        <v>548</v>
      </c>
      <c r="H92" s="9">
        <v>140</v>
      </c>
      <c r="I92" s="9">
        <v>28</v>
      </c>
      <c r="J92" s="9">
        <v>287.33</v>
      </c>
      <c r="K92" s="9">
        <v>225.6</v>
      </c>
      <c r="L92" s="9">
        <v>174450.48</v>
      </c>
      <c r="M92" s="9">
        <v>5767</v>
      </c>
      <c r="N92" s="9">
        <v>3305.39</v>
      </c>
      <c r="O92" s="9">
        <v>246.4</v>
      </c>
      <c r="P92" s="9">
        <v>12881.17</v>
      </c>
      <c r="Q92" s="9">
        <v>858.74</v>
      </c>
      <c r="R92" s="9">
        <v>674.12</v>
      </c>
      <c r="S92" s="14">
        <v>66.959999999999994</v>
      </c>
      <c r="T92" s="25">
        <v>4</v>
      </c>
      <c r="U92" s="34">
        <v>8</v>
      </c>
      <c r="V92" s="202">
        <v>8</v>
      </c>
    </row>
    <row r="93" spans="1:22" ht="15.75" thickBot="1" x14ac:dyDescent="0.3">
      <c r="A93" s="203">
        <v>9</v>
      </c>
      <c r="B93" s="200" t="s">
        <v>136</v>
      </c>
      <c r="C93" s="16">
        <v>715</v>
      </c>
      <c r="D93" s="16">
        <v>300</v>
      </c>
      <c r="E93" s="16">
        <v>20.5</v>
      </c>
      <c r="F93" s="16">
        <v>31.5</v>
      </c>
      <c r="G93" s="16">
        <v>652</v>
      </c>
      <c r="H93" s="16">
        <v>139.75</v>
      </c>
      <c r="I93" s="16">
        <v>28</v>
      </c>
      <c r="J93" s="16">
        <v>329.39</v>
      </c>
      <c r="K93" s="16">
        <v>258.60000000000002</v>
      </c>
      <c r="L93" s="16">
        <v>275127.01</v>
      </c>
      <c r="M93" s="16">
        <v>7695.9</v>
      </c>
      <c r="N93" s="16">
        <v>4426.46</v>
      </c>
      <c r="O93" s="16">
        <v>289.01</v>
      </c>
      <c r="P93" s="16">
        <v>14242</v>
      </c>
      <c r="Q93" s="16">
        <v>949.47</v>
      </c>
      <c r="R93" s="16">
        <v>748.55</v>
      </c>
      <c r="S93" s="17">
        <v>65.760000000000005</v>
      </c>
      <c r="T93" s="37">
        <v>4</v>
      </c>
      <c r="U93" s="35">
        <v>9</v>
      </c>
      <c r="V93" s="203">
        <v>9</v>
      </c>
    </row>
    <row r="94" spans="1:22" x14ac:dyDescent="0.25">
      <c r="A94" s="34">
        <v>1</v>
      </c>
      <c r="B94" s="10" t="s">
        <v>80</v>
      </c>
      <c r="C94" s="11">
        <v>218</v>
      </c>
      <c r="D94" s="11">
        <v>157</v>
      </c>
      <c r="E94" s="11">
        <v>13</v>
      </c>
      <c r="F94" s="11">
        <v>21</v>
      </c>
      <c r="G94" s="11">
        <v>176</v>
      </c>
      <c r="H94" s="11">
        <v>72</v>
      </c>
      <c r="I94" s="11">
        <v>13</v>
      </c>
      <c r="J94" s="11">
        <v>90.27</v>
      </c>
      <c r="K94" s="11">
        <v>70.900000000000006</v>
      </c>
      <c r="L94" s="11">
        <v>7117.64</v>
      </c>
      <c r="M94" s="11">
        <v>653</v>
      </c>
      <c r="N94" s="11">
        <v>381.26</v>
      </c>
      <c r="O94" s="11">
        <v>88.8</v>
      </c>
      <c r="P94" s="11">
        <v>1359.05</v>
      </c>
      <c r="Q94" s="11">
        <v>173.13</v>
      </c>
      <c r="R94" s="11">
        <v>133.81</v>
      </c>
      <c r="S94" s="12">
        <v>38.799999999999997</v>
      </c>
      <c r="T94" s="36">
        <v>5</v>
      </c>
      <c r="U94" s="33">
        <v>1</v>
      </c>
      <c r="V94" s="34">
        <v>1</v>
      </c>
    </row>
    <row r="95" spans="1:22" x14ac:dyDescent="0.25">
      <c r="A95" s="34">
        <v>2</v>
      </c>
      <c r="B95" s="13" t="s">
        <v>87</v>
      </c>
      <c r="C95" s="9">
        <v>274</v>
      </c>
      <c r="D95" s="9">
        <v>184</v>
      </c>
      <c r="E95" s="9">
        <v>16</v>
      </c>
      <c r="F95" s="9">
        <v>26</v>
      </c>
      <c r="G95" s="9">
        <v>222</v>
      </c>
      <c r="H95" s="9">
        <v>84</v>
      </c>
      <c r="I95" s="9">
        <v>16</v>
      </c>
      <c r="J95" s="9">
        <v>133.4</v>
      </c>
      <c r="K95" s="9">
        <v>104.7</v>
      </c>
      <c r="L95" s="9">
        <v>16478.259999999998</v>
      </c>
      <c r="M95" s="9">
        <v>1202.8</v>
      </c>
      <c r="N95" s="9">
        <v>703.59</v>
      </c>
      <c r="O95" s="9">
        <v>111.14</v>
      </c>
      <c r="P95" s="9">
        <v>2710.17</v>
      </c>
      <c r="Q95" s="9">
        <v>294.58</v>
      </c>
      <c r="R95" s="9">
        <v>228.44</v>
      </c>
      <c r="S95" s="14">
        <v>45.07</v>
      </c>
      <c r="T95" s="25">
        <v>5</v>
      </c>
      <c r="U95" s="34">
        <v>2</v>
      </c>
      <c r="V95" s="34">
        <v>2</v>
      </c>
    </row>
    <row r="96" spans="1:22" x14ac:dyDescent="0.25">
      <c r="A96" s="34">
        <v>3</v>
      </c>
      <c r="B96" s="13" t="s">
        <v>94</v>
      </c>
      <c r="C96" s="9">
        <v>326</v>
      </c>
      <c r="D96" s="9">
        <v>208</v>
      </c>
      <c r="E96" s="9">
        <v>16</v>
      </c>
      <c r="F96" s="9">
        <v>28</v>
      </c>
      <c r="G96" s="9">
        <v>270</v>
      </c>
      <c r="H96" s="9">
        <v>96</v>
      </c>
      <c r="I96" s="9">
        <v>18</v>
      </c>
      <c r="J96" s="9">
        <v>162.46</v>
      </c>
      <c r="K96" s="9">
        <v>127.5</v>
      </c>
      <c r="L96" s="9">
        <v>29037.68</v>
      </c>
      <c r="M96" s="9">
        <v>1781.5</v>
      </c>
      <c r="N96" s="9">
        <v>1031.79</v>
      </c>
      <c r="O96" s="9">
        <v>133.69</v>
      </c>
      <c r="P96" s="9">
        <v>4213.04</v>
      </c>
      <c r="Q96" s="9">
        <v>405.1</v>
      </c>
      <c r="R96" s="9">
        <v>313.16000000000003</v>
      </c>
      <c r="S96" s="14">
        <v>50.92</v>
      </c>
      <c r="T96" s="25">
        <v>5</v>
      </c>
      <c r="U96" s="34">
        <v>3</v>
      </c>
      <c r="V96" s="34">
        <v>3</v>
      </c>
    </row>
    <row r="97" spans="1:22" x14ac:dyDescent="0.25">
      <c r="A97" s="34">
        <v>4</v>
      </c>
      <c r="B97" s="13" t="s">
        <v>100</v>
      </c>
      <c r="C97" s="9">
        <v>364</v>
      </c>
      <c r="D97" s="9">
        <v>258</v>
      </c>
      <c r="E97" s="9">
        <v>16</v>
      </c>
      <c r="F97" s="9">
        <v>26</v>
      </c>
      <c r="G97" s="9">
        <v>312</v>
      </c>
      <c r="H97" s="9">
        <v>121</v>
      </c>
      <c r="I97" s="9">
        <v>20</v>
      </c>
      <c r="J97" s="9">
        <v>187.51</v>
      </c>
      <c r="K97" s="9">
        <v>147.19999999999999</v>
      </c>
      <c r="L97" s="9">
        <v>43231.44</v>
      </c>
      <c r="M97" s="9">
        <v>2375.4</v>
      </c>
      <c r="N97" s="9">
        <v>1354.36</v>
      </c>
      <c r="O97" s="9">
        <v>151.84</v>
      </c>
      <c r="P97" s="9">
        <v>7458.32</v>
      </c>
      <c r="Q97" s="9">
        <v>578.16</v>
      </c>
      <c r="R97" s="9">
        <v>444.79</v>
      </c>
      <c r="S97" s="14">
        <v>63.07</v>
      </c>
      <c r="T97" s="25">
        <v>5</v>
      </c>
      <c r="U97" s="34">
        <v>4</v>
      </c>
      <c r="V97" s="34">
        <v>4</v>
      </c>
    </row>
    <row r="98" spans="1:22" x14ac:dyDescent="0.25">
      <c r="A98" s="34">
        <v>5</v>
      </c>
      <c r="B98" s="13" t="s">
        <v>107</v>
      </c>
      <c r="C98" s="9">
        <v>418</v>
      </c>
      <c r="D98" s="9">
        <v>309</v>
      </c>
      <c r="E98" s="9">
        <v>17.5</v>
      </c>
      <c r="F98" s="9">
        <v>30</v>
      </c>
      <c r="G98" s="9">
        <v>358</v>
      </c>
      <c r="H98" s="9">
        <v>145.75</v>
      </c>
      <c r="I98" s="9">
        <v>22</v>
      </c>
      <c r="J98" s="9">
        <v>252.2</v>
      </c>
      <c r="K98" s="9">
        <v>198</v>
      </c>
      <c r="L98" s="9">
        <v>77867.25</v>
      </c>
      <c r="M98" s="9">
        <v>3725.7</v>
      </c>
      <c r="N98" s="9">
        <v>2114.9</v>
      </c>
      <c r="O98" s="9">
        <v>175.71</v>
      </c>
      <c r="P98" s="9">
        <v>14776.27</v>
      </c>
      <c r="Q98" s="9">
        <v>956.39</v>
      </c>
      <c r="R98" s="9">
        <v>732.65</v>
      </c>
      <c r="S98" s="14">
        <v>76.540000000000006</v>
      </c>
      <c r="T98" s="25">
        <v>5</v>
      </c>
      <c r="U98" s="34">
        <v>5</v>
      </c>
      <c r="V98" s="34">
        <v>5</v>
      </c>
    </row>
    <row r="99" spans="1:22" x14ac:dyDescent="0.25">
      <c r="A99" s="34">
        <v>6</v>
      </c>
      <c r="B99" s="13" t="s">
        <v>121</v>
      </c>
      <c r="C99" s="9">
        <v>508</v>
      </c>
      <c r="D99" s="9">
        <v>302</v>
      </c>
      <c r="E99" s="9">
        <v>19</v>
      </c>
      <c r="F99" s="9">
        <v>28</v>
      </c>
      <c r="G99" s="9">
        <v>452</v>
      </c>
      <c r="H99" s="9">
        <v>141.5</v>
      </c>
      <c r="I99" s="9">
        <v>26</v>
      </c>
      <c r="J99" s="9">
        <v>260.8</v>
      </c>
      <c r="K99" s="9">
        <v>204.7</v>
      </c>
      <c r="L99" s="9">
        <v>114959.83</v>
      </c>
      <c r="M99" s="9">
        <v>4526</v>
      </c>
      <c r="N99" s="9">
        <v>2578.5500000000002</v>
      </c>
      <c r="O99" s="9">
        <v>209.95</v>
      </c>
      <c r="P99" s="9">
        <v>12894.5</v>
      </c>
      <c r="Q99" s="9">
        <v>853.94</v>
      </c>
      <c r="R99" s="9">
        <v>663.27</v>
      </c>
      <c r="S99" s="14">
        <v>70.31</v>
      </c>
      <c r="T99" s="25">
        <v>5</v>
      </c>
      <c r="U99" s="34">
        <v>6</v>
      </c>
      <c r="V99" s="34">
        <v>6</v>
      </c>
    </row>
    <row r="100" spans="1:22" x14ac:dyDescent="0.25">
      <c r="A100" s="34">
        <v>7</v>
      </c>
      <c r="B100" s="13" t="s">
        <v>115</v>
      </c>
      <c r="C100" s="9">
        <v>476</v>
      </c>
      <c r="D100" s="9">
        <v>310</v>
      </c>
      <c r="E100" s="9">
        <v>21</v>
      </c>
      <c r="F100" s="9">
        <v>36</v>
      </c>
      <c r="G100" s="9">
        <v>404</v>
      </c>
      <c r="H100" s="9">
        <v>144.5</v>
      </c>
      <c r="I100" s="9">
        <v>24</v>
      </c>
      <c r="J100" s="9">
        <v>312.98</v>
      </c>
      <c r="K100" s="9">
        <v>245.7</v>
      </c>
      <c r="L100" s="9">
        <v>121722.09</v>
      </c>
      <c r="M100" s="9">
        <v>5114.3999999999996</v>
      </c>
      <c r="N100" s="9">
        <v>2932.26</v>
      </c>
      <c r="O100" s="9">
        <v>197.21</v>
      </c>
      <c r="P100" s="9">
        <v>17919.22</v>
      </c>
      <c r="Q100" s="9">
        <v>1156.08</v>
      </c>
      <c r="R100" s="9">
        <v>891.09</v>
      </c>
      <c r="S100" s="14">
        <v>75.67</v>
      </c>
      <c r="T100" s="25">
        <v>5</v>
      </c>
      <c r="U100" s="34">
        <v>7</v>
      </c>
      <c r="V100" s="34">
        <v>7</v>
      </c>
    </row>
    <row r="101" spans="1:22" x14ac:dyDescent="0.25">
      <c r="A101" s="34">
        <v>8</v>
      </c>
      <c r="B101" s="13" t="s">
        <v>129</v>
      </c>
      <c r="C101" s="9">
        <v>616</v>
      </c>
      <c r="D101" s="9">
        <v>302</v>
      </c>
      <c r="E101" s="9">
        <v>23</v>
      </c>
      <c r="F101" s="9">
        <v>34</v>
      </c>
      <c r="G101" s="9">
        <v>548</v>
      </c>
      <c r="H101" s="9">
        <v>139.5</v>
      </c>
      <c r="I101" s="9">
        <v>28</v>
      </c>
      <c r="J101" s="9">
        <v>338.13</v>
      </c>
      <c r="K101" s="9">
        <v>265.39999999999998</v>
      </c>
      <c r="L101" s="9">
        <v>210467.04</v>
      </c>
      <c r="M101" s="9">
        <v>6833.4</v>
      </c>
      <c r="N101" s="9">
        <v>3941.46</v>
      </c>
      <c r="O101" s="9">
        <v>249.49</v>
      </c>
      <c r="P101" s="9">
        <v>15686.68</v>
      </c>
      <c r="Q101" s="9">
        <v>1038.8499999999999</v>
      </c>
      <c r="R101" s="9">
        <v>817.44</v>
      </c>
      <c r="S101" s="14">
        <v>68.11</v>
      </c>
      <c r="T101" s="25">
        <v>5</v>
      </c>
      <c r="U101" s="34">
        <v>8</v>
      </c>
      <c r="V101" s="34">
        <v>8</v>
      </c>
    </row>
    <row r="102" spans="1:22" ht="15.75" thickBot="1" x14ac:dyDescent="0.3">
      <c r="A102" s="35">
        <v>9</v>
      </c>
      <c r="B102" s="15" t="s">
        <v>137</v>
      </c>
      <c r="C102" s="16">
        <v>725</v>
      </c>
      <c r="D102" s="16">
        <v>300</v>
      </c>
      <c r="E102" s="16">
        <v>23</v>
      </c>
      <c r="F102" s="16">
        <v>36.5</v>
      </c>
      <c r="G102" s="16">
        <v>652</v>
      </c>
      <c r="H102" s="16">
        <v>138.5</v>
      </c>
      <c r="I102" s="16">
        <v>28</v>
      </c>
      <c r="J102" s="16">
        <v>375.69</v>
      </c>
      <c r="K102" s="16">
        <v>294.89999999999998</v>
      </c>
      <c r="L102" s="16">
        <v>319781.96000000002</v>
      </c>
      <c r="M102" s="16">
        <v>8821.6</v>
      </c>
      <c r="N102" s="16">
        <v>5099.3</v>
      </c>
      <c r="O102" s="16">
        <v>291.75</v>
      </c>
      <c r="P102" s="16">
        <v>16514.18</v>
      </c>
      <c r="Q102" s="16">
        <v>1100.95</v>
      </c>
      <c r="R102" s="16">
        <v>870.34</v>
      </c>
      <c r="S102" s="17">
        <v>66.3</v>
      </c>
      <c r="T102" s="37">
        <v>5</v>
      </c>
      <c r="U102" s="35">
        <v>9</v>
      </c>
      <c r="V102" s="35">
        <v>9</v>
      </c>
    </row>
    <row r="103" spans="1:22" x14ac:dyDescent="0.25">
      <c r="A103" s="33">
        <v>1</v>
      </c>
      <c r="B103" s="10" t="s">
        <v>81</v>
      </c>
      <c r="C103" s="11">
        <v>228</v>
      </c>
      <c r="D103" s="11">
        <v>159</v>
      </c>
      <c r="E103" s="11">
        <v>16</v>
      </c>
      <c r="F103" s="11">
        <v>26</v>
      </c>
      <c r="G103" s="11">
        <v>176</v>
      </c>
      <c r="H103" s="11">
        <v>71.5</v>
      </c>
      <c r="I103" s="11">
        <v>13</v>
      </c>
      <c r="J103" s="11">
        <v>112.29</v>
      </c>
      <c r="K103" s="11">
        <v>88.2</v>
      </c>
      <c r="L103" s="11">
        <v>9312.7999999999993</v>
      </c>
      <c r="M103" s="11">
        <v>816.9</v>
      </c>
      <c r="N103" s="11">
        <v>485.66</v>
      </c>
      <c r="O103" s="11">
        <v>91.07</v>
      </c>
      <c r="P103" s="11">
        <v>1749.68</v>
      </c>
      <c r="Q103" s="11">
        <v>220.09</v>
      </c>
      <c r="R103" s="11">
        <v>170.75</v>
      </c>
      <c r="S103" s="12">
        <v>39.47</v>
      </c>
      <c r="T103" s="36">
        <v>6</v>
      </c>
      <c r="U103" s="33">
        <v>1</v>
      </c>
      <c r="V103" s="33">
        <v>1</v>
      </c>
    </row>
    <row r="104" spans="1:22" x14ac:dyDescent="0.25">
      <c r="A104" s="34">
        <v>2</v>
      </c>
      <c r="B104" s="13" t="s">
        <v>88</v>
      </c>
      <c r="C104" s="9">
        <v>286</v>
      </c>
      <c r="D104" s="9">
        <v>186</v>
      </c>
      <c r="E104" s="9">
        <v>19</v>
      </c>
      <c r="F104" s="9">
        <v>32</v>
      </c>
      <c r="G104" s="9">
        <v>222</v>
      </c>
      <c r="H104" s="9">
        <v>83.5</v>
      </c>
      <c r="I104" s="9">
        <v>16</v>
      </c>
      <c r="J104" s="9">
        <v>163.41999999999999</v>
      </c>
      <c r="K104" s="9">
        <v>128.30000000000001</v>
      </c>
      <c r="L104" s="9">
        <v>21287.68</v>
      </c>
      <c r="M104" s="9">
        <v>1488.7</v>
      </c>
      <c r="N104" s="9">
        <v>884.76</v>
      </c>
      <c r="O104" s="9">
        <v>114.13</v>
      </c>
      <c r="P104" s="9">
        <v>3448.57</v>
      </c>
      <c r="Q104" s="9">
        <v>370.81</v>
      </c>
      <c r="R104" s="9">
        <v>288.22000000000003</v>
      </c>
      <c r="S104" s="14">
        <v>45.94</v>
      </c>
      <c r="T104" s="25">
        <v>6</v>
      </c>
      <c r="U104" s="34">
        <v>2</v>
      </c>
      <c r="V104" s="34">
        <v>2</v>
      </c>
    </row>
    <row r="105" spans="1:22" x14ac:dyDescent="0.25">
      <c r="A105" s="34">
        <v>3</v>
      </c>
      <c r="B105" s="13" t="s">
        <v>95</v>
      </c>
      <c r="C105" s="9">
        <v>342</v>
      </c>
      <c r="D105" s="9">
        <v>210</v>
      </c>
      <c r="E105" s="9">
        <v>20</v>
      </c>
      <c r="F105" s="9">
        <v>36</v>
      </c>
      <c r="G105" s="9">
        <v>270</v>
      </c>
      <c r="H105" s="9">
        <v>95</v>
      </c>
      <c r="I105" s="9">
        <v>18</v>
      </c>
      <c r="J105" s="9">
        <v>207.98</v>
      </c>
      <c r="K105" s="9">
        <v>163.30000000000001</v>
      </c>
      <c r="L105" s="9">
        <v>39315.660000000003</v>
      </c>
      <c r="M105" s="9">
        <v>2299.1999999999998</v>
      </c>
      <c r="N105" s="9">
        <v>1357.14</v>
      </c>
      <c r="O105" s="9">
        <v>137.49</v>
      </c>
      <c r="P105" s="9">
        <v>5580.38</v>
      </c>
      <c r="Q105" s="9">
        <v>531.47</v>
      </c>
      <c r="R105" s="9">
        <v>412.35</v>
      </c>
      <c r="S105" s="14">
        <v>51.8</v>
      </c>
      <c r="T105" s="25">
        <v>6</v>
      </c>
      <c r="U105" s="34">
        <v>3</v>
      </c>
      <c r="V105" s="34">
        <v>3</v>
      </c>
    </row>
    <row r="106" spans="1:22" x14ac:dyDescent="0.25">
      <c r="A106" s="34">
        <v>4</v>
      </c>
      <c r="B106" s="13" t="s">
        <v>101</v>
      </c>
      <c r="C106" s="9">
        <v>376</v>
      </c>
      <c r="D106" s="9">
        <v>260</v>
      </c>
      <c r="E106" s="9">
        <v>19</v>
      </c>
      <c r="F106" s="9">
        <v>32</v>
      </c>
      <c r="G106" s="9">
        <v>312</v>
      </c>
      <c r="H106" s="9">
        <v>120.5</v>
      </c>
      <c r="I106" s="9">
        <v>20</v>
      </c>
      <c r="J106" s="9">
        <v>229.11</v>
      </c>
      <c r="K106" s="9">
        <v>179.9</v>
      </c>
      <c r="L106" s="9">
        <v>54967.48</v>
      </c>
      <c r="M106" s="9">
        <v>2923.8</v>
      </c>
      <c r="N106" s="9">
        <v>1688.25</v>
      </c>
      <c r="O106" s="9">
        <v>154.88999999999999</v>
      </c>
      <c r="P106" s="9">
        <v>9398.8799999999992</v>
      </c>
      <c r="Q106" s="9">
        <v>722.99</v>
      </c>
      <c r="R106" s="9">
        <v>557.28</v>
      </c>
      <c r="S106" s="14">
        <v>64.05</v>
      </c>
      <c r="T106" s="25">
        <v>6</v>
      </c>
      <c r="U106" s="34">
        <v>4</v>
      </c>
      <c r="V106" s="34">
        <v>4</v>
      </c>
    </row>
    <row r="107" spans="1:22" x14ac:dyDescent="0.25">
      <c r="A107" s="34">
        <v>5</v>
      </c>
      <c r="B107" s="13" t="s">
        <v>108</v>
      </c>
      <c r="C107" s="9">
        <v>430</v>
      </c>
      <c r="D107" s="9">
        <v>311</v>
      </c>
      <c r="E107" s="9">
        <v>21</v>
      </c>
      <c r="F107" s="9">
        <v>36</v>
      </c>
      <c r="G107" s="9">
        <v>358</v>
      </c>
      <c r="H107" s="9">
        <v>145</v>
      </c>
      <c r="I107" s="9">
        <v>22</v>
      </c>
      <c r="J107" s="9">
        <v>303.25</v>
      </c>
      <c r="K107" s="9">
        <v>238.1</v>
      </c>
      <c r="L107" s="9">
        <v>96432.24</v>
      </c>
      <c r="M107" s="9">
        <v>4485.2</v>
      </c>
      <c r="N107" s="9">
        <v>2578.21</v>
      </c>
      <c r="O107" s="9">
        <v>178.32</v>
      </c>
      <c r="P107" s="9">
        <v>18086.349999999999</v>
      </c>
      <c r="Q107" s="9">
        <v>1163.1099999999999</v>
      </c>
      <c r="R107" s="9">
        <v>893.43</v>
      </c>
      <c r="S107" s="14">
        <v>77.23</v>
      </c>
      <c r="T107" s="25">
        <v>6</v>
      </c>
      <c r="U107" s="34">
        <v>5</v>
      </c>
      <c r="V107" s="34">
        <v>5</v>
      </c>
    </row>
    <row r="108" spans="1:22" x14ac:dyDescent="0.25">
      <c r="A108" s="34">
        <v>6</v>
      </c>
      <c r="B108" s="13" t="s">
        <v>122</v>
      </c>
      <c r="C108" s="9">
        <v>518</v>
      </c>
      <c r="D108" s="9">
        <v>310</v>
      </c>
      <c r="E108" s="9">
        <v>22</v>
      </c>
      <c r="F108" s="9">
        <v>33</v>
      </c>
      <c r="G108" s="9">
        <v>452</v>
      </c>
      <c r="H108" s="9">
        <v>144</v>
      </c>
      <c r="I108" s="9">
        <v>26</v>
      </c>
      <c r="J108" s="9">
        <v>309.83999999999997</v>
      </c>
      <c r="K108" s="9">
        <v>243.2</v>
      </c>
      <c r="L108" s="9">
        <v>140248.12</v>
      </c>
      <c r="M108" s="9">
        <v>5415</v>
      </c>
      <c r="N108" s="9">
        <v>3106.5</v>
      </c>
      <c r="O108" s="9">
        <v>212.75</v>
      </c>
      <c r="P108" s="9">
        <v>16442.93</v>
      </c>
      <c r="Q108" s="9">
        <v>1060.83</v>
      </c>
      <c r="R108" s="9">
        <v>825.05</v>
      </c>
      <c r="S108" s="14">
        <v>72.849999999999994</v>
      </c>
      <c r="T108" s="25">
        <v>6</v>
      </c>
      <c r="U108" s="34">
        <v>6</v>
      </c>
      <c r="V108" s="34">
        <v>6</v>
      </c>
    </row>
    <row r="109" spans="1:22" x14ac:dyDescent="0.25">
      <c r="A109" s="34">
        <v>7</v>
      </c>
      <c r="B109" s="13" t="s">
        <v>116</v>
      </c>
      <c r="C109" s="9">
        <v>492</v>
      </c>
      <c r="D109" s="9">
        <v>312</v>
      </c>
      <c r="E109" s="9">
        <v>25</v>
      </c>
      <c r="F109" s="9">
        <v>44</v>
      </c>
      <c r="G109" s="9">
        <v>404</v>
      </c>
      <c r="H109" s="9">
        <v>143.5</v>
      </c>
      <c r="I109" s="9">
        <v>24</v>
      </c>
      <c r="J109" s="9">
        <v>380.5</v>
      </c>
      <c r="K109" s="9">
        <v>298.7</v>
      </c>
      <c r="L109" s="9">
        <v>153856.39000000001</v>
      </c>
      <c r="M109" s="9">
        <v>6254.3</v>
      </c>
      <c r="N109" s="9">
        <v>3633.74</v>
      </c>
      <c r="O109" s="9">
        <v>201.08</v>
      </c>
      <c r="P109" s="9">
        <v>22341.69</v>
      </c>
      <c r="Q109" s="9">
        <v>1432.16</v>
      </c>
      <c r="R109" s="9">
        <v>1106.76</v>
      </c>
      <c r="S109" s="14">
        <v>76.63</v>
      </c>
      <c r="T109" s="25">
        <v>6</v>
      </c>
      <c r="U109" s="34">
        <v>7</v>
      </c>
      <c r="V109" s="34">
        <v>7</v>
      </c>
    </row>
    <row r="110" spans="1:22" x14ac:dyDescent="0.25">
      <c r="A110" s="34">
        <v>8</v>
      </c>
      <c r="B110" s="13" t="s">
        <v>130</v>
      </c>
      <c r="C110" s="9">
        <v>630</v>
      </c>
      <c r="D110" s="9">
        <v>315</v>
      </c>
      <c r="E110" s="9">
        <v>27</v>
      </c>
      <c r="F110" s="9">
        <v>41</v>
      </c>
      <c r="G110" s="9">
        <v>548</v>
      </c>
      <c r="H110" s="9">
        <v>144</v>
      </c>
      <c r="I110" s="9">
        <v>28</v>
      </c>
      <c r="J110" s="9">
        <v>412.99</v>
      </c>
      <c r="K110" s="9">
        <v>324.2</v>
      </c>
      <c r="L110" s="9">
        <v>266239.93</v>
      </c>
      <c r="M110" s="9">
        <v>8452.1</v>
      </c>
      <c r="N110" s="9">
        <v>4907.09</v>
      </c>
      <c r="O110" s="9">
        <v>253.9</v>
      </c>
      <c r="P110" s="9">
        <v>21476.18</v>
      </c>
      <c r="Q110" s="9">
        <v>1363.57</v>
      </c>
      <c r="R110" s="9">
        <v>1073.6400000000001</v>
      </c>
      <c r="S110" s="14">
        <v>72.11</v>
      </c>
      <c r="T110" s="25">
        <v>6</v>
      </c>
      <c r="U110" s="34">
        <v>8</v>
      </c>
      <c r="V110" s="34">
        <v>8</v>
      </c>
    </row>
    <row r="111" spans="1:22" ht="15.75" thickBot="1" x14ac:dyDescent="0.3">
      <c r="A111" s="35">
        <v>9</v>
      </c>
      <c r="B111" s="15" t="s">
        <v>138</v>
      </c>
      <c r="C111" s="16">
        <v>740</v>
      </c>
      <c r="D111" s="16">
        <v>313</v>
      </c>
      <c r="E111" s="16">
        <v>27</v>
      </c>
      <c r="F111" s="16">
        <v>44</v>
      </c>
      <c r="G111" s="16">
        <v>652</v>
      </c>
      <c r="H111" s="16">
        <v>143</v>
      </c>
      <c r="I111" s="16">
        <v>28</v>
      </c>
      <c r="J111" s="16">
        <v>458.21</v>
      </c>
      <c r="K111" s="16">
        <v>359.7</v>
      </c>
      <c r="L111" s="16">
        <v>403258.33</v>
      </c>
      <c r="M111" s="16">
        <v>10898.9</v>
      </c>
      <c r="N111" s="16">
        <v>6334.98</v>
      </c>
      <c r="O111" s="16">
        <v>296.66000000000003</v>
      </c>
      <c r="P111" s="16">
        <v>22622.21</v>
      </c>
      <c r="Q111" s="16">
        <v>1445.51</v>
      </c>
      <c r="R111" s="16">
        <v>1143.72</v>
      </c>
      <c r="S111" s="17">
        <v>70.260000000000005</v>
      </c>
      <c r="T111" s="37">
        <v>6</v>
      </c>
      <c r="U111" s="35">
        <v>9</v>
      </c>
      <c r="V111" s="35">
        <v>9</v>
      </c>
    </row>
    <row r="112" spans="1:22" x14ac:dyDescent="0.25">
      <c r="A112" s="33">
        <v>1</v>
      </c>
      <c r="B112" s="10" t="s">
        <v>102</v>
      </c>
      <c r="C112" s="11">
        <v>392</v>
      </c>
      <c r="D112" s="11">
        <v>262</v>
      </c>
      <c r="E112" s="11">
        <v>23</v>
      </c>
      <c r="F112" s="11">
        <v>40</v>
      </c>
      <c r="G112" s="11">
        <v>312</v>
      </c>
      <c r="H112" s="11">
        <v>119.5</v>
      </c>
      <c r="I112" s="11">
        <v>20</v>
      </c>
      <c r="J112" s="11">
        <v>284.79000000000002</v>
      </c>
      <c r="K112" s="11">
        <v>223.6</v>
      </c>
      <c r="L112" s="11">
        <v>71815.25</v>
      </c>
      <c r="M112" s="11">
        <v>3664</v>
      </c>
      <c r="N112" s="11">
        <v>2150.36</v>
      </c>
      <c r="O112" s="11">
        <v>158.80000000000001</v>
      </c>
      <c r="P112" s="11">
        <v>12030.69</v>
      </c>
      <c r="Q112" s="11">
        <v>918.37</v>
      </c>
      <c r="R112" s="11">
        <v>709.81</v>
      </c>
      <c r="S112" s="12">
        <v>65</v>
      </c>
      <c r="T112" s="36">
        <v>7</v>
      </c>
      <c r="U112" s="33">
        <v>1</v>
      </c>
      <c r="V112" s="33">
        <v>1</v>
      </c>
    </row>
    <row r="113" spans="1:22" x14ac:dyDescent="0.25">
      <c r="A113" s="34">
        <v>2</v>
      </c>
      <c r="B113" s="13" t="s">
        <v>109</v>
      </c>
      <c r="C113" s="9">
        <v>446</v>
      </c>
      <c r="D113" s="9">
        <v>313</v>
      </c>
      <c r="E113" s="9">
        <v>25</v>
      </c>
      <c r="F113" s="9">
        <v>44</v>
      </c>
      <c r="G113" s="9">
        <v>358</v>
      </c>
      <c r="H113" s="9">
        <v>144</v>
      </c>
      <c r="I113" s="9">
        <v>22</v>
      </c>
      <c r="J113" s="9">
        <v>369.09</v>
      </c>
      <c r="K113" s="9">
        <v>289.7</v>
      </c>
      <c r="L113" s="9">
        <v>122543.61</v>
      </c>
      <c r="M113" s="9">
        <v>5495.2</v>
      </c>
      <c r="N113" s="9">
        <v>3204.85</v>
      </c>
      <c r="O113" s="9">
        <v>182.21</v>
      </c>
      <c r="P113" s="9">
        <v>22547.07</v>
      </c>
      <c r="Q113" s="9">
        <v>1440.71</v>
      </c>
      <c r="R113" s="9">
        <v>1109.25</v>
      </c>
      <c r="S113" s="14">
        <v>78.16</v>
      </c>
      <c r="T113" s="25">
        <v>7</v>
      </c>
      <c r="U113" s="34">
        <v>2</v>
      </c>
      <c r="V113" s="34">
        <v>2</v>
      </c>
    </row>
    <row r="114" spans="1:22" x14ac:dyDescent="0.25">
      <c r="A114" s="34">
        <v>3</v>
      </c>
      <c r="B114" s="13" t="s">
        <v>123</v>
      </c>
      <c r="C114" s="9">
        <v>532</v>
      </c>
      <c r="D114" s="9">
        <v>312</v>
      </c>
      <c r="E114" s="9">
        <v>26</v>
      </c>
      <c r="F114" s="9">
        <v>40</v>
      </c>
      <c r="G114" s="9">
        <v>452</v>
      </c>
      <c r="H114" s="9">
        <v>143</v>
      </c>
      <c r="I114" s="9">
        <v>26</v>
      </c>
      <c r="J114" s="9">
        <v>372.92</v>
      </c>
      <c r="K114" s="9">
        <v>292.7</v>
      </c>
      <c r="L114" s="9">
        <v>174203.77</v>
      </c>
      <c r="M114" s="9">
        <v>6549</v>
      </c>
      <c r="N114" s="9">
        <v>3797.96</v>
      </c>
      <c r="O114" s="9">
        <v>216.13</v>
      </c>
      <c r="P114" s="9">
        <v>20335.66</v>
      </c>
      <c r="Q114" s="9">
        <v>1303.57</v>
      </c>
      <c r="R114" s="9">
        <v>1017.09</v>
      </c>
      <c r="S114" s="14">
        <v>73.84</v>
      </c>
      <c r="T114" s="25">
        <v>7</v>
      </c>
      <c r="U114" s="34">
        <v>3</v>
      </c>
      <c r="V114" s="34">
        <v>3</v>
      </c>
    </row>
    <row r="115" spans="1:22" x14ac:dyDescent="0.25">
      <c r="A115" s="34">
        <v>4</v>
      </c>
      <c r="B115" s="13" t="s">
        <v>131</v>
      </c>
      <c r="C115" s="9">
        <v>644</v>
      </c>
      <c r="D115" s="9">
        <v>317</v>
      </c>
      <c r="E115" s="9">
        <v>31</v>
      </c>
      <c r="F115" s="9">
        <v>48</v>
      </c>
      <c r="G115" s="9">
        <v>548</v>
      </c>
      <c r="H115" s="9">
        <v>143</v>
      </c>
      <c r="I115" s="9">
        <v>28</v>
      </c>
      <c r="J115" s="9">
        <v>480.93</v>
      </c>
      <c r="K115" s="9">
        <v>377.5</v>
      </c>
      <c r="L115" s="9">
        <v>318172.03999999998</v>
      </c>
      <c r="M115" s="9">
        <v>9881.1</v>
      </c>
      <c r="N115" s="9">
        <v>5788.14</v>
      </c>
      <c r="O115" s="9">
        <v>257.20999999999998</v>
      </c>
      <c r="P115" s="9">
        <v>25653.759999999998</v>
      </c>
      <c r="Q115" s="9">
        <v>1618.53</v>
      </c>
      <c r="R115" s="9">
        <v>1279.02</v>
      </c>
      <c r="S115" s="14">
        <v>73.040000000000006</v>
      </c>
      <c r="T115" s="25">
        <v>7</v>
      </c>
      <c r="U115" s="34">
        <v>4</v>
      </c>
      <c r="V115" s="34">
        <v>4</v>
      </c>
    </row>
    <row r="116" spans="1:22" ht="15.75" thickBot="1" x14ac:dyDescent="0.3">
      <c r="A116" s="35">
        <v>5</v>
      </c>
      <c r="B116" s="15" t="s">
        <v>139</v>
      </c>
      <c r="C116" s="16">
        <v>758</v>
      </c>
      <c r="D116" s="16">
        <v>315</v>
      </c>
      <c r="E116" s="16">
        <v>32</v>
      </c>
      <c r="F116" s="16">
        <v>53</v>
      </c>
      <c r="G116" s="16">
        <v>652</v>
      </c>
      <c r="H116" s="16">
        <v>141.5</v>
      </c>
      <c r="I116" s="16">
        <v>28</v>
      </c>
      <c r="J116" s="16">
        <v>549.27</v>
      </c>
      <c r="K116" s="16">
        <v>431.2</v>
      </c>
      <c r="L116" s="16">
        <v>496466.98</v>
      </c>
      <c r="M116" s="16">
        <v>13099.4</v>
      </c>
      <c r="N116" s="16">
        <v>7693</v>
      </c>
      <c r="O116" s="16">
        <v>300.64</v>
      </c>
      <c r="P116" s="16">
        <v>27822.58</v>
      </c>
      <c r="Q116" s="16">
        <v>1766.51</v>
      </c>
      <c r="R116" s="16">
        <v>1405.68</v>
      </c>
      <c r="S116" s="17">
        <v>71.17</v>
      </c>
      <c r="T116" s="37">
        <v>7</v>
      </c>
      <c r="U116" s="35">
        <v>5</v>
      </c>
      <c r="V116" s="35">
        <v>5</v>
      </c>
    </row>
    <row r="117" spans="1:22" x14ac:dyDescent="0.25">
      <c r="A117" s="33">
        <v>1</v>
      </c>
      <c r="B117" s="10" t="s">
        <v>124</v>
      </c>
      <c r="C117" s="11">
        <v>548</v>
      </c>
      <c r="D117" s="11">
        <v>314</v>
      </c>
      <c r="E117" s="11">
        <v>30</v>
      </c>
      <c r="F117" s="11">
        <v>48</v>
      </c>
      <c r="G117" s="11">
        <v>452</v>
      </c>
      <c r="H117" s="11">
        <v>142</v>
      </c>
      <c r="I117" s="11">
        <v>26</v>
      </c>
      <c r="J117" s="11">
        <v>442.84</v>
      </c>
      <c r="K117" s="11">
        <v>347.6</v>
      </c>
      <c r="L117" s="11">
        <v>214879.98</v>
      </c>
      <c r="M117" s="11">
        <v>7842.3</v>
      </c>
      <c r="N117" s="11">
        <v>4598.03</v>
      </c>
      <c r="O117" s="11">
        <v>220.28</v>
      </c>
      <c r="P117" s="11">
        <v>24895.52</v>
      </c>
      <c r="Q117" s="11">
        <v>1585.7</v>
      </c>
      <c r="R117" s="11">
        <v>1240.04</v>
      </c>
      <c r="S117" s="12">
        <v>74.98</v>
      </c>
      <c r="T117" s="36">
        <v>8</v>
      </c>
      <c r="U117" s="33">
        <v>1</v>
      </c>
      <c r="V117" s="33">
        <v>1</v>
      </c>
    </row>
    <row r="118" spans="1:22" x14ac:dyDescent="0.25">
      <c r="A118" s="34">
        <v>2</v>
      </c>
      <c r="B118" s="13" t="s">
        <v>132</v>
      </c>
      <c r="C118" s="9">
        <v>664</v>
      </c>
      <c r="D118" s="9">
        <v>319</v>
      </c>
      <c r="E118" s="9">
        <v>36</v>
      </c>
      <c r="F118" s="9">
        <v>58</v>
      </c>
      <c r="G118" s="9">
        <v>548</v>
      </c>
      <c r="H118" s="9">
        <v>141.5</v>
      </c>
      <c r="I118" s="9">
        <v>28</v>
      </c>
      <c r="J118" s="9">
        <v>574.04999999999995</v>
      </c>
      <c r="K118" s="9">
        <v>450.6</v>
      </c>
      <c r="L118" s="9">
        <v>394963.73</v>
      </c>
      <c r="M118" s="9">
        <v>11896.5</v>
      </c>
      <c r="N118" s="9">
        <v>7047.57</v>
      </c>
      <c r="O118" s="9">
        <v>262.3</v>
      </c>
      <c r="P118" s="9">
        <v>31634.21</v>
      </c>
      <c r="Q118" s="9">
        <v>1983.34</v>
      </c>
      <c r="R118" s="9">
        <v>1572.47</v>
      </c>
      <c r="S118" s="14">
        <v>74.23</v>
      </c>
      <c r="T118" s="25">
        <v>8</v>
      </c>
      <c r="U118" s="34">
        <v>2</v>
      </c>
      <c r="V118" s="34">
        <v>2</v>
      </c>
    </row>
    <row r="119" spans="1:22" ht="15.75" thickBot="1" x14ac:dyDescent="0.3">
      <c r="A119" s="35">
        <v>3</v>
      </c>
      <c r="B119" s="15" t="s">
        <v>140</v>
      </c>
      <c r="C119" s="16">
        <v>780</v>
      </c>
      <c r="D119" s="16">
        <v>317</v>
      </c>
      <c r="E119" s="16">
        <v>38</v>
      </c>
      <c r="F119" s="16">
        <v>64</v>
      </c>
      <c r="G119" s="16">
        <v>652</v>
      </c>
      <c r="H119" s="16">
        <v>139.5</v>
      </c>
      <c r="I119" s="16">
        <v>28</v>
      </c>
      <c r="J119" s="16">
        <v>660.25</v>
      </c>
      <c r="K119" s="16">
        <v>518.29999999999995</v>
      </c>
      <c r="L119" s="16">
        <v>616075.38</v>
      </c>
      <c r="M119" s="16">
        <v>15796.8</v>
      </c>
      <c r="N119" s="16">
        <v>9389.94</v>
      </c>
      <c r="O119" s="16">
        <v>305.47000000000003</v>
      </c>
      <c r="P119" s="16">
        <v>34321.599999999999</v>
      </c>
      <c r="Q119" s="16">
        <v>2165.4</v>
      </c>
      <c r="R119" s="16">
        <v>1734.01</v>
      </c>
      <c r="S119" s="17">
        <v>72.099999999999994</v>
      </c>
      <c r="T119" s="37">
        <v>8</v>
      </c>
      <c r="U119" s="35">
        <v>3</v>
      </c>
      <c r="V119" s="35">
        <v>3</v>
      </c>
    </row>
    <row r="120" spans="1:22" ht="15.75" thickBot="1" x14ac:dyDescent="0.3">
      <c r="A120" s="25"/>
      <c r="U120" s="25"/>
      <c r="V120" s="25"/>
    </row>
    <row r="121" spans="1:22" x14ac:dyDescent="0.25">
      <c r="A121" s="80">
        <v>1</v>
      </c>
      <c r="B121" s="10" t="s">
        <v>141</v>
      </c>
      <c r="C121" s="11">
        <v>147</v>
      </c>
      <c r="D121" s="11">
        <v>149</v>
      </c>
      <c r="E121" s="11">
        <v>6</v>
      </c>
      <c r="F121" s="11">
        <v>8.5</v>
      </c>
      <c r="G121" s="11">
        <v>130</v>
      </c>
      <c r="H121" s="11">
        <v>71.5</v>
      </c>
      <c r="I121" s="11">
        <v>11</v>
      </c>
      <c r="J121" s="11">
        <v>34.17</v>
      </c>
      <c r="K121" s="11">
        <v>26.8</v>
      </c>
      <c r="L121" s="11">
        <v>1366.76</v>
      </c>
      <c r="M121" s="11">
        <v>186</v>
      </c>
      <c r="N121" s="11">
        <v>103.63</v>
      </c>
      <c r="O121" s="11">
        <v>63.25</v>
      </c>
      <c r="P121" s="11">
        <v>469.21</v>
      </c>
      <c r="Q121" s="11">
        <v>62.98</v>
      </c>
      <c r="R121" s="11">
        <v>48.05</v>
      </c>
      <c r="S121" s="76">
        <v>37.06</v>
      </c>
      <c r="T121" s="73">
        <v>1</v>
      </c>
      <c r="U121" s="80">
        <v>1</v>
      </c>
      <c r="V121" s="80">
        <v>1</v>
      </c>
    </row>
    <row r="122" spans="1:22" x14ac:dyDescent="0.25">
      <c r="A122" s="81">
        <v>2</v>
      </c>
      <c r="B122" s="13" t="s">
        <v>146</v>
      </c>
      <c r="C122" s="9">
        <v>196</v>
      </c>
      <c r="D122" s="9">
        <v>199</v>
      </c>
      <c r="E122" s="9">
        <v>6.5</v>
      </c>
      <c r="F122" s="9">
        <v>10</v>
      </c>
      <c r="G122" s="9">
        <v>176</v>
      </c>
      <c r="H122" s="9">
        <v>96.25</v>
      </c>
      <c r="I122" s="9">
        <v>13</v>
      </c>
      <c r="J122" s="9">
        <v>52.69</v>
      </c>
      <c r="K122" s="9">
        <v>41.4</v>
      </c>
      <c r="L122" s="9">
        <v>3846.06</v>
      </c>
      <c r="M122" s="9">
        <v>392.5</v>
      </c>
      <c r="N122" s="9">
        <v>216.41</v>
      </c>
      <c r="O122" s="9">
        <v>85.44</v>
      </c>
      <c r="P122" s="9">
        <v>1314.47</v>
      </c>
      <c r="Q122" s="9">
        <v>132.11000000000001</v>
      </c>
      <c r="R122" s="9">
        <v>100.38</v>
      </c>
      <c r="S122" s="77">
        <v>49.95</v>
      </c>
      <c r="T122" s="74">
        <v>1</v>
      </c>
      <c r="U122" s="81">
        <v>2</v>
      </c>
      <c r="V122" s="81">
        <v>2</v>
      </c>
    </row>
    <row r="123" spans="1:22" x14ac:dyDescent="0.25">
      <c r="A123" s="81">
        <v>3</v>
      </c>
      <c r="B123" s="13" t="s">
        <v>154</v>
      </c>
      <c r="C123" s="9">
        <v>246</v>
      </c>
      <c r="D123" s="9">
        <v>249</v>
      </c>
      <c r="E123" s="9">
        <v>8</v>
      </c>
      <c r="F123" s="9">
        <v>12</v>
      </c>
      <c r="G123" s="9">
        <v>222</v>
      </c>
      <c r="H123" s="9">
        <v>120.5</v>
      </c>
      <c r="I123" s="9">
        <v>16</v>
      </c>
      <c r="J123" s="9">
        <v>79.72</v>
      </c>
      <c r="K123" s="9">
        <v>62.6</v>
      </c>
      <c r="L123" s="9">
        <v>9170.92</v>
      </c>
      <c r="M123" s="9">
        <v>745.6</v>
      </c>
      <c r="N123" s="9">
        <v>410.68</v>
      </c>
      <c r="O123" s="9">
        <v>107.26</v>
      </c>
      <c r="P123" s="9">
        <v>3090.06</v>
      </c>
      <c r="Q123" s="9">
        <v>248.2</v>
      </c>
      <c r="R123" s="9">
        <v>188.61</v>
      </c>
      <c r="S123" s="77">
        <v>62.26</v>
      </c>
      <c r="T123" s="74">
        <v>1</v>
      </c>
      <c r="U123" s="81">
        <v>3</v>
      </c>
      <c r="V123" s="81">
        <v>3</v>
      </c>
    </row>
    <row r="124" spans="1:22" x14ac:dyDescent="0.25">
      <c r="A124" s="81">
        <v>4</v>
      </c>
      <c r="B124" s="13" t="s">
        <v>164</v>
      </c>
      <c r="C124" s="9">
        <v>298</v>
      </c>
      <c r="D124" s="9">
        <v>299</v>
      </c>
      <c r="E124" s="9">
        <v>9</v>
      </c>
      <c r="F124" s="9">
        <v>14</v>
      </c>
      <c r="G124" s="9">
        <v>270</v>
      </c>
      <c r="H124" s="9">
        <v>145</v>
      </c>
      <c r="I124" s="9">
        <v>18</v>
      </c>
      <c r="J124" s="9">
        <v>110.8</v>
      </c>
      <c r="K124" s="9">
        <v>87</v>
      </c>
      <c r="L124" s="9">
        <v>18848.66</v>
      </c>
      <c r="M124" s="9">
        <v>1265</v>
      </c>
      <c r="N124" s="9">
        <v>694.64</v>
      </c>
      <c r="O124" s="9">
        <v>130.43</v>
      </c>
      <c r="P124" s="9">
        <v>6241.19</v>
      </c>
      <c r="Q124" s="9">
        <v>417.47</v>
      </c>
      <c r="R124" s="9">
        <v>316.82</v>
      </c>
      <c r="S124" s="77">
        <v>75.05</v>
      </c>
      <c r="T124" s="74">
        <v>1</v>
      </c>
      <c r="U124" s="81">
        <v>4</v>
      </c>
      <c r="V124" s="81">
        <v>4</v>
      </c>
    </row>
    <row r="125" spans="1:22" x14ac:dyDescent="0.25">
      <c r="A125" s="81">
        <v>5</v>
      </c>
      <c r="B125" s="13" t="s">
        <v>185</v>
      </c>
      <c r="C125" s="9">
        <v>342</v>
      </c>
      <c r="D125" s="9">
        <v>348</v>
      </c>
      <c r="E125" s="9">
        <v>10</v>
      </c>
      <c r="F125" s="9">
        <v>15</v>
      </c>
      <c r="G125" s="9">
        <v>312</v>
      </c>
      <c r="H125" s="9">
        <v>169</v>
      </c>
      <c r="I125" s="9">
        <v>20</v>
      </c>
      <c r="J125" s="9">
        <v>139.03</v>
      </c>
      <c r="K125" s="9">
        <v>109.1</v>
      </c>
      <c r="L125" s="9">
        <v>31247.91</v>
      </c>
      <c r="M125" s="9">
        <v>1827.4</v>
      </c>
      <c r="N125" s="9">
        <v>1001.17</v>
      </c>
      <c r="O125" s="9">
        <v>149.91999999999999</v>
      </c>
      <c r="P125" s="9">
        <v>10542.21</v>
      </c>
      <c r="Q125" s="9">
        <v>605.87</v>
      </c>
      <c r="R125" s="9">
        <v>459.67</v>
      </c>
      <c r="S125" s="77">
        <v>87.08</v>
      </c>
      <c r="T125" s="74">
        <v>1</v>
      </c>
      <c r="U125" s="81">
        <v>5</v>
      </c>
      <c r="V125" s="81">
        <v>5</v>
      </c>
    </row>
    <row r="126" spans="1:22" ht="15.75" thickBot="1" x14ac:dyDescent="0.3">
      <c r="A126" s="81">
        <v>6</v>
      </c>
      <c r="B126" s="15" t="s">
        <v>210</v>
      </c>
      <c r="C126" s="16">
        <v>394</v>
      </c>
      <c r="D126" s="16">
        <v>398</v>
      </c>
      <c r="E126" s="16">
        <v>11</v>
      </c>
      <c r="F126" s="16">
        <v>18</v>
      </c>
      <c r="G126" s="16">
        <v>358</v>
      </c>
      <c r="H126" s="16">
        <v>193.5</v>
      </c>
      <c r="I126" s="16">
        <v>22</v>
      </c>
      <c r="J126" s="16">
        <v>186.81</v>
      </c>
      <c r="K126" s="16">
        <v>146.69999999999999</v>
      </c>
      <c r="L126" s="16">
        <v>56145.31</v>
      </c>
      <c r="M126" s="16">
        <v>2850</v>
      </c>
      <c r="N126" s="16">
        <v>1559.22</v>
      </c>
      <c r="O126" s="16">
        <v>173.36</v>
      </c>
      <c r="P126" s="16">
        <v>18922.62</v>
      </c>
      <c r="Q126" s="16">
        <v>950.89</v>
      </c>
      <c r="R126" s="16">
        <v>720.4</v>
      </c>
      <c r="S126" s="78">
        <v>100.64</v>
      </c>
      <c r="T126" s="75">
        <v>1</v>
      </c>
      <c r="U126" s="81">
        <v>6</v>
      </c>
      <c r="V126" s="81">
        <v>6</v>
      </c>
    </row>
    <row r="127" spans="1:22" ht="15.75" thickBot="1" x14ac:dyDescent="0.3">
      <c r="A127" s="82">
        <v>1</v>
      </c>
      <c r="B127" s="38" t="s">
        <v>186</v>
      </c>
      <c r="C127" s="39">
        <v>346</v>
      </c>
      <c r="D127" s="39">
        <v>349</v>
      </c>
      <c r="E127" s="39">
        <v>11</v>
      </c>
      <c r="F127" s="39">
        <v>17</v>
      </c>
      <c r="G127" s="39">
        <v>312</v>
      </c>
      <c r="H127" s="39">
        <v>169</v>
      </c>
      <c r="I127" s="39">
        <v>20</v>
      </c>
      <c r="J127" s="39">
        <v>156.41</v>
      </c>
      <c r="K127" s="39">
        <v>122.8</v>
      </c>
      <c r="L127" s="39">
        <v>35711.230000000003</v>
      </c>
      <c r="M127" s="39">
        <v>2064.1999999999998</v>
      </c>
      <c r="N127" s="39">
        <v>1135.8399999999999</v>
      </c>
      <c r="O127" s="39">
        <v>151.1</v>
      </c>
      <c r="P127" s="39">
        <v>12051.44</v>
      </c>
      <c r="Q127" s="39">
        <v>690.63</v>
      </c>
      <c r="R127" s="39">
        <v>524.08000000000004</v>
      </c>
      <c r="S127" s="89">
        <v>87.78</v>
      </c>
      <c r="T127" s="79">
        <v>1.5</v>
      </c>
      <c r="U127" s="82">
        <v>1</v>
      </c>
      <c r="V127" s="82">
        <v>1</v>
      </c>
    </row>
    <row r="128" spans="1:22" x14ac:dyDescent="0.25">
      <c r="A128" s="80">
        <v>1</v>
      </c>
      <c r="B128" s="10" t="s">
        <v>142</v>
      </c>
      <c r="C128" s="11">
        <v>150</v>
      </c>
      <c r="D128" s="11">
        <v>150</v>
      </c>
      <c r="E128" s="11">
        <v>7</v>
      </c>
      <c r="F128" s="11">
        <v>10</v>
      </c>
      <c r="G128" s="11">
        <v>130</v>
      </c>
      <c r="H128" s="11">
        <v>71.5</v>
      </c>
      <c r="I128" s="11">
        <v>11</v>
      </c>
      <c r="J128" s="11">
        <v>40.14</v>
      </c>
      <c r="K128" s="11">
        <v>31.5</v>
      </c>
      <c r="L128" s="11">
        <v>1641.33</v>
      </c>
      <c r="M128" s="11">
        <v>218.8</v>
      </c>
      <c r="N128" s="11">
        <v>123.04</v>
      </c>
      <c r="O128" s="11">
        <v>63.95</v>
      </c>
      <c r="P128" s="11">
        <v>563.28</v>
      </c>
      <c r="Q128" s="11">
        <v>75.099999999999994</v>
      </c>
      <c r="R128" s="11">
        <v>57.36</v>
      </c>
      <c r="S128" s="76">
        <v>37.46</v>
      </c>
      <c r="T128" s="73">
        <v>2</v>
      </c>
      <c r="U128" s="80">
        <v>1</v>
      </c>
      <c r="V128" s="80">
        <v>1</v>
      </c>
    </row>
    <row r="129" spans="1:22" x14ac:dyDescent="0.25">
      <c r="A129" s="81">
        <v>2</v>
      </c>
      <c r="B129" s="13" t="s">
        <v>147</v>
      </c>
      <c r="C129" s="9">
        <v>200</v>
      </c>
      <c r="D129" s="9">
        <v>200</v>
      </c>
      <c r="E129" s="9">
        <v>8</v>
      </c>
      <c r="F129" s="9">
        <v>12</v>
      </c>
      <c r="G129" s="9">
        <v>176</v>
      </c>
      <c r="H129" s="9">
        <v>96</v>
      </c>
      <c r="I129" s="9">
        <v>13</v>
      </c>
      <c r="J129" s="9">
        <v>63.53</v>
      </c>
      <c r="K129" s="9">
        <v>49.9</v>
      </c>
      <c r="L129" s="9">
        <v>4715.63</v>
      </c>
      <c r="M129" s="9">
        <v>471.6</v>
      </c>
      <c r="N129" s="9">
        <v>262.75</v>
      </c>
      <c r="O129" s="9">
        <v>86.15</v>
      </c>
      <c r="P129" s="9">
        <v>1601.53</v>
      </c>
      <c r="Q129" s="9">
        <v>160.15</v>
      </c>
      <c r="R129" s="9">
        <v>121.91</v>
      </c>
      <c r="S129" s="77">
        <v>50.21</v>
      </c>
      <c r="T129" s="74">
        <v>2</v>
      </c>
      <c r="U129" s="81">
        <v>2</v>
      </c>
      <c r="V129" s="81">
        <v>2</v>
      </c>
    </row>
    <row r="130" spans="1:22" x14ac:dyDescent="0.25">
      <c r="A130" s="81">
        <v>3</v>
      </c>
      <c r="B130" s="13" t="s">
        <v>155</v>
      </c>
      <c r="C130" s="9">
        <v>250</v>
      </c>
      <c r="D130" s="9">
        <v>250</v>
      </c>
      <c r="E130" s="9">
        <v>9</v>
      </c>
      <c r="F130" s="9">
        <v>14</v>
      </c>
      <c r="G130" s="9">
        <v>222</v>
      </c>
      <c r="H130" s="9">
        <v>120.5</v>
      </c>
      <c r="I130" s="9">
        <v>16</v>
      </c>
      <c r="J130" s="9">
        <v>92.18</v>
      </c>
      <c r="K130" s="9">
        <v>72.400000000000006</v>
      </c>
      <c r="L130" s="9">
        <v>10832.61</v>
      </c>
      <c r="M130" s="9">
        <v>866.6</v>
      </c>
      <c r="N130" s="9">
        <v>480.25</v>
      </c>
      <c r="O130" s="9">
        <v>108.41</v>
      </c>
      <c r="P130" s="9">
        <v>3648.81</v>
      </c>
      <c r="Q130" s="9">
        <v>291.89999999999998</v>
      </c>
      <c r="R130" s="9">
        <v>221.88</v>
      </c>
      <c r="S130" s="77">
        <v>62.92</v>
      </c>
      <c r="T130" s="74">
        <v>2</v>
      </c>
      <c r="U130" s="81">
        <v>3</v>
      </c>
      <c r="V130" s="81">
        <v>3</v>
      </c>
    </row>
    <row r="131" spans="1:22" x14ac:dyDescent="0.25">
      <c r="A131" s="81">
        <v>4</v>
      </c>
      <c r="B131" s="13" t="s">
        <v>165</v>
      </c>
      <c r="C131" s="9">
        <v>300</v>
      </c>
      <c r="D131" s="9">
        <v>300</v>
      </c>
      <c r="E131" s="9">
        <v>10</v>
      </c>
      <c r="F131" s="9">
        <v>15</v>
      </c>
      <c r="G131" s="9">
        <v>270</v>
      </c>
      <c r="H131" s="9">
        <v>145</v>
      </c>
      <c r="I131" s="9">
        <v>18</v>
      </c>
      <c r="J131" s="9">
        <v>119.78</v>
      </c>
      <c r="K131" s="9">
        <v>94</v>
      </c>
      <c r="L131" s="9">
        <v>20410.21</v>
      </c>
      <c r="M131" s="9">
        <v>1360.7</v>
      </c>
      <c r="N131" s="9">
        <v>750.59</v>
      </c>
      <c r="O131" s="9">
        <v>130.54</v>
      </c>
      <c r="P131" s="9">
        <v>6754.83</v>
      </c>
      <c r="Q131" s="9">
        <v>450.32</v>
      </c>
      <c r="R131" s="9">
        <v>342.13</v>
      </c>
      <c r="S131" s="77">
        <v>75.099999999999994</v>
      </c>
      <c r="T131" s="74">
        <v>2</v>
      </c>
      <c r="U131" s="81">
        <v>4</v>
      </c>
      <c r="V131" s="81">
        <v>4</v>
      </c>
    </row>
    <row r="132" spans="1:22" x14ac:dyDescent="0.25">
      <c r="A132" s="81">
        <v>5</v>
      </c>
      <c r="B132" s="13" t="s">
        <v>187</v>
      </c>
      <c r="C132" s="9">
        <v>350</v>
      </c>
      <c r="D132" s="9">
        <v>350</v>
      </c>
      <c r="E132" s="9">
        <v>12</v>
      </c>
      <c r="F132" s="9">
        <v>19</v>
      </c>
      <c r="G132" s="9">
        <v>312</v>
      </c>
      <c r="H132" s="9">
        <v>169</v>
      </c>
      <c r="I132" s="9">
        <v>20</v>
      </c>
      <c r="J132" s="9">
        <v>173.87</v>
      </c>
      <c r="K132" s="9">
        <v>136.5</v>
      </c>
      <c r="L132" s="9">
        <v>40295.089999999997</v>
      </c>
      <c r="M132" s="9">
        <v>2302.6</v>
      </c>
      <c r="N132" s="9">
        <v>1272.6099999999999</v>
      </c>
      <c r="O132" s="9">
        <v>152.22999999999999</v>
      </c>
      <c r="P132" s="9">
        <v>13585.82</v>
      </c>
      <c r="Q132" s="9">
        <v>776.33</v>
      </c>
      <c r="R132" s="9">
        <v>589.29</v>
      </c>
      <c r="S132" s="77">
        <v>88.39</v>
      </c>
      <c r="T132" s="74">
        <v>2</v>
      </c>
      <c r="U132" s="81">
        <v>5</v>
      </c>
      <c r="V132" s="81">
        <v>5</v>
      </c>
    </row>
    <row r="133" spans="1:22" ht="15.75" thickBot="1" x14ac:dyDescent="0.3">
      <c r="A133" s="81">
        <v>6</v>
      </c>
      <c r="B133" s="15" t="s">
        <v>211</v>
      </c>
      <c r="C133" s="16">
        <v>400</v>
      </c>
      <c r="D133" s="16">
        <v>400</v>
      </c>
      <c r="E133" s="16">
        <v>13</v>
      </c>
      <c r="F133" s="16">
        <v>21</v>
      </c>
      <c r="G133" s="16">
        <v>358</v>
      </c>
      <c r="H133" s="16">
        <v>193.5</v>
      </c>
      <c r="I133" s="16">
        <v>22</v>
      </c>
      <c r="J133" s="16">
        <v>218.69</v>
      </c>
      <c r="K133" s="16">
        <v>171.7</v>
      </c>
      <c r="L133" s="16">
        <v>66621.41</v>
      </c>
      <c r="M133" s="16">
        <v>3331.1</v>
      </c>
      <c r="N133" s="16">
        <v>1836.23</v>
      </c>
      <c r="O133" s="16">
        <v>174.54</v>
      </c>
      <c r="P133" s="16">
        <v>22412.67</v>
      </c>
      <c r="Q133" s="16">
        <v>1120.6300000000001</v>
      </c>
      <c r="R133" s="16">
        <v>849.93</v>
      </c>
      <c r="S133" s="78">
        <v>101.23</v>
      </c>
      <c r="T133" s="75">
        <v>2</v>
      </c>
      <c r="U133" s="81">
        <v>6</v>
      </c>
      <c r="V133" s="81">
        <v>6</v>
      </c>
    </row>
    <row r="134" spans="1:22" x14ac:dyDescent="0.25">
      <c r="A134" s="80">
        <v>1</v>
      </c>
      <c r="B134" s="10" t="s">
        <v>143</v>
      </c>
      <c r="C134" s="11">
        <v>155</v>
      </c>
      <c r="D134" s="11">
        <v>151</v>
      </c>
      <c r="E134" s="11">
        <v>8.5</v>
      </c>
      <c r="F134" s="11">
        <v>12.5</v>
      </c>
      <c r="G134" s="11">
        <v>130</v>
      </c>
      <c r="H134" s="11">
        <v>71.25</v>
      </c>
      <c r="I134" s="11">
        <v>11</v>
      </c>
      <c r="J134" s="11">
        <v>49.84</v>
      </c>
      <c r="K134" s="11">
        <v>39.1</v>
      </c>
      <c r="L134" s="11">
        <v>2117.61</v>
      </c>
      <c r="M134" s="11">
        <v>273.2</v>
      </c>
      <c r="N134" s="11">
        <v>155.69</v>
      </c>
      <c r="O134" s="11">
        <v>65.180000000000007</v>
      </c>
      <c r="P134" s="11">
        <v>718.46</v>
      </c>
      <c r="Q134" s="11">
        <v>95.16</v>
      </c>
      <c r="R134" s="11">
        <v>72.78</v>
      </c>
      <c r="S134" s="76">
        <v>37.97</v>
      </c>
      <c r="T134" s="73">
        <v>3</v>
      </c>
      <c r="U134" s="80">
        <v>1</v>
      </c>
      <c r="V134" s="80">
        <v>1</v>
      </c>
    </row>
    <row r="135" spans="1:22" x14ac:dyDescent="0.25">
      <c r="A135" s="81">
        <v>2</v>
      </c>
      <c r="B135" s="13" t="s">
        <v>148</v>
      </c>
      <c r="C135" s="9">
        <v>204</v>
      </c>
      <c r="D135" s="9">
        <v>201</v>
      </c>
      <c r="E135" s="9">
        <v>9</v>
      </c>
      <c r="F135" s="9">
        <v>14</v>
      </c>
      <c r="G135" s="9">
        <v>176</v>
      </c>
      <c r="H135" s="9">
        <v>96</v>
      </c>
      <c r="I135" s="9">
        <v>13</v>
      </c>
      <c r="J135" s="9">
        <v>73.569999999999993</v>
      </c>
      <c r="K135" s="9">
        <v>57.8</v>
      </c>
      <c r="L135" s="9">
        <v>5602.48</v>
      </c>
      <c r="M135" s="9">
        <v>549.29999999999995</v>
      </c>
      <c r="N135" s="9">
        <v>308.35000000000002</v>
      </c>
      <c r="O135" s="9">
        <v>87.26</v>
      </c>
      <c r="P135" s="9">
        <v>1896.76</v>
      </c>
      <c r="Q135" s="9">
        <v>188.73</v>
      </c>
      <c r="R135" s="9">
        <v>143.72</v>
      </c>
      <c r="S135" s="77">
        <v>50.78</v>
      </c>
      <c r="T135" s="74">
        <v>3</v>
      </c>
      <c r="U135" s="81">
        <v>2</v>
      </c>
      <c r="V135" s="81">
        <v>2</v>
      </c>
    </row>
    <row r="136" spans="1:22" x14ac:dyDescent="0.25">
      <c r="A136" s="81">
        <v>3</v>
      </c>
      <c r="B136" s="13" t="s">
        <v>156</v>
      </c>
      <c r="C136" s="9">
        <v>253</v>
      </c>
      <c r="D136" s="9">
        <v>251</v>
      </c>
      <c r="E136" s="9">
        <v>10</v>
      </c>
      <c r="F136" s="9">
        <v>15.5</v>
      </c>
      <c r="G136" s="9">
        <v>222</v>
      </c>
      <c r="H136" s="9">
        <v>120.5</v>
      </c>
      <c r="I136" s="9">
        <v>16</v>
      </c>
      <c r="J136" s="9">
        <v>102.21</v>
      </c>
      <c r="K136" s="9">
        <v>80.2</v>
      </c>
      <c r="L136" s="9">
        <v>12153.56</v>
      </c>
      <c r="M136" s="9">
        <v>960.8</v>
      </c>
      <c r="N136" s="9">
        <v>535.41</v>
      </c>
      <c r="O136" s="9">
        <v>109.05</v>
      </c>
      <c r="P136" s="9">
        <v>4088.75</v>
      </c>
      <c r="Q136" s="9">
        <v>325.8</v>
      </c>
      <c r="R136" s="9">
        <v>247.85</v>
      </c>
      <c r="S136" s="77">
        <v>63.25</v>
      </c>
      <c r="T136" s="74">
        <v>3</v>
      </c>
      <c r="U136" s="81">
        <v>3</v>
      </c>
      <c r="V136" s="81">
        <v>3</v>
      </c>
    </row>
    <row r="137" spans="1:22" x14ac:dyDescent="0.25">
      <c r="A137" s="81">
        <v>4</v>
      </c>
      <c r="B137" s="13" t="s">
        <v>166</v>
      </c>
      <c r="C137" s="9">
        <v>300</v>
      </c>
      <c r="D137" s="9">
        <v>305</v>
      </c>
      <c r="E137" s="9">
        <v>15</v>
      </c>
      <c r="F137" s="9">
        <v>15</v>
      </c>
      <c r="G137" s="9">
        <v>270</v>
      </c>
      <c r="H137" s="9">
        <v>145</v>
      </c>
      <c r="I137" s="9">
        <v>18</v>
      </c>
      <c r="J137" s="9">
        <v>134.78</v>
      </c>
      <c r="K137" s="9">
        <v>105.8</v>
      </c>
      <c r="L137" s="9">
        <v>21535.21</v>
      </c>
      <c r="M137" s="9">
        <v>1435.7</v>
      </c>
      <c r="N137" s="9">
        <v>806.84</v>
      </c>
      <c r="O137" s="9">
        <v>126.4</v>
      </c>
      <c r="P137" s="9">
        <v>7104.76</v>
      </c>
      <c r="Q137" s="9">
        <v>465.89</v>
      </c>
      <c r="R137" s="9">
        <v>358.04</v>
      </c>
      <c r="S137" s="77">
        <v>72.599999999999994</v>
      </c>
      <c r="T137" s="74">
        <v>3</v>
      </c>
      <c r="U137" s="81">
        <v>4</v>
      </c>
      <c r="V137" s="81">
        <v>4</v>
      </c>
    </row>
    <row r="138" spans="1:22" x14ac:dyDescent="0.25">
      <c r="A138" s="81">
        <v>5</v>
      </c>
      <c r="B138" s="13" t="s">
        <v>188</v>
      </c>
      <c r="C138" s="9">
        <v>355</v>
      </c>
      <c r="D138" s="9">
        <v>351</v>
      </c>
      <c r="E138" s="9">
        <v>13.5</v>
      </c>
      <c r="F138" s="9">
        <v>21.5</v>
      </c>
      <c r="G138" s="9">
        <v>312</v>
      </c>
      <c r="H138" s="9">
        <v>168.75</v>
      </c>
      <c r="I138" s="9">
        <v>20</v>
      </c>
      <c r="J138" s="9">
        <v>196.48</v>
      </c>
      <c r="K138" s="9">
        <v>154.19999999999999</v>
      </c>
      <c r="L138" s="9">
        <v>46230.77</v>
      </c>
      <c r="M138" s="9">
        <v>2604.6</v>
      </c>
      <c r="N138" s="9">
        <v>1448.66</v>
      </c>
      <c r="O138" s="9">
        <v>153.38999999999999</v>
      </c>
      <c r="P138" s="9">
        <v>15506.81</v>
      </c>
      <c r="Q138" s="9">
        <v>883.58</v>
      </c>
      <c r="R138" s="9">
        <v>671.24</v>
      </c>
      <c r="S138" s="77">
        <v>88.84</v>
      </c>
      <c r="T138" s="74">
        <v>3</v>
      </c>
      <c r="U138" s="81">
        <v>5</v>
      </c>
      <c r="V138" s="81">
        <v>5</v>
      </c>
    </row>
    <row r="139" spans="1:22" ht="15.75" thickBot="1" x14ac:dyDescent="0.3">
      <c r="A139" s="81">
        <v>6</v>
      </c>
      <c r="B139" s="18" t="s">
        <v>212</v>
      </c>
      <c r="C139" s="19">
        <v>406</v>
      </c>
      <c r="D139" s="19">
        <v>403</v>
      </c>
      <c r="E139" s="19">
        <v>16</v>
      </c>
      <c r="F139" s="19">
        <v>24</v>
      </c>
      <c r="G139" s="19">
        <v>358</v>
      </c>
      <c r="H139" s="19">
        <v>193.5</v>
      </c>
      <c r="I139" s="19">
        <v>22</v>
      </c>
      <c r="J139" s="19">
        <v>254.87</v>
      </c>
      <c r="K139" s="19">
        <v>200.1</v>
      </c>
      <c r="L139" s="19">
        <v>78039.22</v>
      </c>
      <c r="M139" s="19">
        <v>3844.3</v>
      </c>
      <c r="N139" s="19">
        <v>2139.84</v>
      </c>
      <c r="O139" s="19">
        <v>174.98</v>
      </c>
      <c r="P139" s="19">
        <v>26200.19</v>
      </c>
      <c r="Q139" s="19">
        <v>1300.26</v>
      </c>
      <c r="R139" s="19">
        <v>988.59</v>
      </c>
      <c r="S139" s="90">
        <v>101.39</v>
      </c>
      <c r="T139" s="74">
        <v>3</v>
      </c>
      <c r="U139" s="81">
        <v>6</v>
      </c>
      <c r="V139" s="81">
        <v>6</v>
      </c>
    </row>
    <row r="140" spans="1:22" x14ac:dyDescent="0.25">
      <c r="A140" s="85">
        <v>1</v>
      </c>
      <c r="B140" s="10" t="s">
        <v>144</v>
      </c>
      <c r="C140" s="11">
        <v>160</v>
      </c>
      <c r="D140" s="11">
        <v>152</v>
      </c>
      <c r="E140" s="11">
        <v>10</v>
      </c>
      <c r="F140" s="11">
        <v>15</v>
      </c>
      <c r="G140" s="11">
        <v>130</v>
      </c>
      <c r="H140" s="11">
        <v>71</v>
      </c>
      <c r="I140" s="11">
        <v>11</v>
      </c>
      <c r="J140" s="11">
        <v>59.64</v>
      </c>
      <c r="K140" s="11">
        <v>46.8</v>
      </c>
      <c r="L140" s="11">
        <v>2629.16</v>
      </c>
      <c r="M140" s="11">
        <v>328.6</v>
      </c>
      <c r="N140" s="11">
        <v>189.67</v>
      </c>
      <c r="O140" s="11">
        <v>66.400000000000006</v>
      </c>
      <c r="P140" s="11">
        <v>879.66</v>
      </c>
      <c r="Q140" s="11">
        <v>115.74</v>
      </c>
      <c r="R140" s="11">
        <v>88.65</v>
      </c>
      <c r="S140" s="76">
        <v>38.409999999999997</v>
      </c>
      <c r="T140" s="92">
        <v>4</v>
      </c>
      <c r="U140" s="85">
        <v>1</v>
      </c>
      <c r="V140" s="85">
        <v>1</v>
      </c>
    </row>
    <row r="141" spans="1:22" x14ac:dyDescent="0.25">
      <c r="A141" s="86">
        <v>2</v>
      </c>
      <c r="B141" s="13" t="s">
        <v>149</v>
      </c>
      <c r="C141" s="9">
        <v>210</v>
      </c>
      <c r="D141" s="9">
        <v>201</v>
      </c>
      <c r="E141" s="9">
        <v>10.5</v>
      </c>
      <c r="F141" s="9">
        <v>17</v>
      </c>
      <c r="G141" s="9">
        <v>176</v>
      </c>
      <c r="H141" s="9">
        <v>95.25</v>
      </c>
      <c r="I141" s="9">
        <v>13</v>
      </c>
      <c r="J141" s="9">
        <v>88.27</v>
      </c>
      <c r="K141" s="9">
        <v>69.3</v>
      </c>
      <c r="L141" s="9">
        <v>6962.62</v>
      </c>
      <c r="M141" s="9">
        <v>663.1</v>
      </c>
      <c r="N141" s="9">
        <v>376.57</v>
      </c>
      <c r="O141" s="9">
        <v>88.81</v>
      </c>
      <c r="P141" s="9">
        <v>2303.59</v>
      </c>
      <c r="Q141" s="9">
        <v>229.21</v>
      </c>
      <c r="R141" s="9">
        <v>174.72</v>
      </c>
      <c r="S141" s="77">
        <v>51.09</v>
      </c>
      <c r="T141" s="93">
        <v>4</v>
      </c>
      <c r="U141" s="86">
        <v>2</v>
      </c>
      <c r="V141" s="86">
        <v>2</v>
      </c>
    </row>
    <row r="142" spans="1:22" x14ac:dyDescent="0.25">
      <c r="A142" s="86">
        <v>3</v>
      </c>
      <c r="B142" s="13" t="s">
        <v>157</v>
      </c>
      <c r="C142" s="9">
        <v>257</v>
      </c>
      <c r="D142" s="9">
        <v>252</v>
      </c>
      <c r="E142" s="9">
        <v>11</v>
      </c>
      <c r="F142" s="9">
        <v>17.5</v>
      </c>
      <c r="G142" s="9">
        <v>222</v>
      </c>
      <c r="H142" s="9">
        <v>120.5</v>
      </c>
      <c r="I142" s="9">
        <v>16</v>
      </c>
      <c r="J142" s="9">
        <v>114.82</v>
      </c>
      <c r="K142" s="9">
        <v>90.1</v>
      </c>
      <c r="L142" s="9">
        <v>13927.17</v>
      </c>
      <c r="M142" s="9">
        <v>1083.8</v>
      </c>
      <c r="N142" s="9">
        <v>607.66999999999996</v>
      </c>
      <c r="O142" s="9">
        <v>110.14</v>
      </c>
      <c r="P142" s="9">
        <v>4672.01</v>
      </c>
      <c r="Q142" s="9">
        <v>370.79</v>
      </c>
      <c r="R142" s="9">
        <v>282.18</v>
      </c>
      <c r="S142" s="77">
        <v>63.79</v>
      </c>
      <c r="T142" s="93">
        <v>4</v>
      </c>
      <c r="U142" s="86">
        <v>3</v>
      </c>
      <c r="V142" s="86">
        <v>3</v>
      </c>
    </row>
    <row r="143" spans="1:22" x14ac:dyDescent="0.25">
      <c r="A143" s="86">
        <v>4</v>
      </c>
      <c r="B143" s="13" t="s">
        <v>167</v>
      </c>
      <c r="C143" s="9">
        <v>304</v>
      </c>
      <c r="D143" s="9">
        <v>301</v>
      </c>
      <c r="E143" s="9">
        <v>11</v>
      </c>
      <c r="F143" s="9">
        <v>17</v>
      </c>
      <c r="G143" s="9">
        <v>270</v>
      </c>
      <c r="H143" s="9">
        <v>145</v>
      </c>
      <c r="I143" s="9">
        <v>18</v>
      </c>
      <c r="J143" s="9">
        <v>134.82</v>
      </c>
      <c r="K143" s="9">
        <v>105.8</v>
      </c>
      <c r="L143" s="9">
        <v>23380.49</v>
      </c>
      <c r="M143" s="9">
        <v>1538.2</v>
      </c>
      <c r="N143" s="9">
        <v>852.74</v>
      </c>
      <c r="O143" s="9">
        <v>131.69</v>
      </c>
      <c r="P143" s="9">
        <v>7732.59</v>
      </c>
      <c r="Q143" s="9">
        <v>513.79</v>
      </c>
      <c r="R143" s="9">
        <v>390.46</v>
      </c>
      <c r="S143" s="77">
        <v>75.73</v>
      </c>
      <c r="T143" s="93">
        <v>4</v>
      </c>
      <c r="U143" s="86">
        <v>4</v>
      </c>
      <c r="V143" s="86">
        <v>4</v>
      </c>
    </row>
    <row r="144" spans="1:22" x14ac:dyDescent="0.25">
      <c r="A144" s="86">
        <v>5</v>
      </c>
      <c r="B144" s="13" t="s">
        <v>189</v>
      </c>
      <c r="C144" s="9">
        <v>360</v>
      </c>
      <c r="D144" s="9">
        <v>352</v>
      </c>
      <c r="E144" s="9">
        <v>15</v>
      </c>
      <c r="F144" s="9">
        <v>24</v>
      </c>
      <c r="G144" s="9">
        <v>312</v>
      </c>
      <c r="H144" s="9">
        <v>168.5</v>
      </c>
      <c r="I144" s="9">
        <v>20</v>
      </c>
      <c r="J144" s="9">
        <v>219.19</v>
      </c>
      <c r="K144" s="9">
        <v>172.1</v>
      </c>
      <c r="L144" s="9">
        <v>52353.7</v>
      </c>
      <c r="M144" s="9">
        <v>2908.5</v>
      </c>
      <c r="N144" s="9">
        <v>1627.8</v>
      </c>
      <c r="O144" s="9">
        <v>154.55000000000001</v>
      </c>
      <c r="P144" s="9">
        <v>17459.86</v>
      </c>
      <c r="Q144" s="9">
        <v>992.04</v>
      </c>
      <c r="R144" s="9">
        <v>754.25</v>
      </c>
      <c r="S144" s="77">
        <v>89.25</v>
      </c>
      <c r="T144" s="93">
        <v>4</v>
      </c>
      <c r="U144" s="86">
        <v>5</v>
      </c>
      <c r="V144" s="86">
        <v>5</v>
      </c>
    </row>
    <row r="145" spans="1:22" ht="15.75" thickBot="1" x14ac:dyDescent="0.3">
      <c r="A145" s="87">
        <v>6</v>
      </c>
      <c r="B145" s="15" t="s">
        <v>213</v>
      </c>
      <c r="C145" s="16">
        <v>414</v>
      </c>
      <c r="D145" s="16">
        <v>405</v>
      </c>
      <c r="E145" s="16">
        <v>18</v>
      </c>
      <c r="F145" s="16">
        <v>28</v>
      </c>
      <c r="G145" s="16">
        <v>358</v>
      </c>
      <c r="H145" s="16">
        <v>193.5</v>
      </c>
      <c r="I145" s="16">
        <v>22</v>
      </c>
      <c r="J145" s="16">
        <v>295.39</v>
      </c>
      <c r="K145" s="16">
        <v>231.9</v>
      </c>
      <c r="L145" s="16">
        <v>92771.14</v>
      </c>
      <c r="M145" s="16">
        <v>4481.7</v>
      </c>
      <c r="N145" s="16">
        <v>2513.15</v>
      </c>
      <c r="O145" s="16">
        <v>177.22</v>
      </c>
      <c r="P145" s="16">
        <v>31026.87</v>
      </c>
      <c r="Q145" s="16">
        <v>1532.19</v>
      </c>
      <c r="R145" s="16">
        <v>1165.56</v>
      </c>
      <c r="S145" s="78">
        <v>102.49</v>
      </c>
      <c r="T145" s="94">
        <v>4</v>
      </c>
      <c r="U145" s="87">
        <v>6</v>
      </c>
      <c r="V145" s="87">
        <v>6</v>
      </c>
    </row>
    <row r="146" spans="1:22" ht="15.75" thickBot="1" x14ac:dyDescent="0.3">
      <c r="A146" s="88">
        <v>1</v>
      </c>
      <c r="B146" s="38" t="s">
        <v>214</v>
      </c>
      <c r="C146" s="39">
        <v>420</v>
      </c>
      <c r="D146" s="39">
        <v>403</v>
      </c>
      <c r="E146" s="39">
        <v>20</v>
      </c>
      <c r="F146" s="39">
        <v>31</v>
      </c>
      <c r="G146" s="39">
        <v>358</v>
      </c>
      <c r="H146" s="39">
        <v>191.5</v>
      </c>
      <c r="I146" s="39">
        <v>22</v>
      </c>
      <c r="J146" s="39">
        <v>325.61</v>
      </c>
      <c r="K146" s="39">
        <v>255.6</v>
      </c>
      <c r="L146" s="39">
        <v>103629.7</v>
      </c>
      <c r="M146" s="39">
        <v>4934.8</v>
      </c>
      <c r="N146" s="39">
        <v>2786.46</v>
      </c>
      <c r="O146" s="39">
        <v>178.4</v>
      </c>
      <c r="P146" s="39">
        <v>33850.080000000002</v>
      </c>
      <c r="Q146" s="39">
        <v>1679.9</v>
      </c>
      <c r="R146" s="39">
        <v>1279.67</v>
      </c>
      <c r="S146" s="89">
        <v>101.96</v>
      </c>
      <c r="T146" s="95">
        <v>4.5</v>
      </c>
      <c r="U146" s="88">
        <v>1</v>
      </c>
      <c r="V146" s="88">
        <v>1</v>
      </c>
    </row>
    <row r="147" spans="1:22" x14ac:dyDescent="0.25">
      <c r="A147" s="85">
        <v>1</v>
      </c>
      <c r="B147" s="10" t="s">
        <v>145</v>
      </c>
      <c r="C147" s="11">
        <v>166</v>
      </c>
      <c r="D147" s="11">
        <v>153</v>
      </c>
      <c r="E147" s="11">
        <v>12</v>
      </c>
      <c r="F147" s="11">
        <v>18</v>
      </c>
      <c r="G147" s="11">
        <v>130</v>
      </c>
      <c r="H147" s="11">
        <v>70.5</v>
      </c>
      <c r="I147" s="11">
        <v>11</v>
      </c>
      <c r="J147" s="11">
        <v>71.72</v>
      </c>
      <c r="K147" s="11">
        <v>56.3</v>
      </c>
      <c r="L147" s="11">
        <v>3291.43</v>
      </c>
      <c r="M147" s="11">
        <v>396.6</v>
      </c>
      <c r="N147" s="11">
        <v>232.39</v>
      </c>
      <c r="O147" s="11">
        <v>67.739999999999995</v>
      </c>
      <c r="P147" s="11">
        <v>1077.1300000000001</v>
      </c>
      <c r="Q147" s="11">
        <v>140.80000000000001</v>
      </c>
      <c r="R147" s="11">
        <v>108.12</v>
      </c>
      <c r="S147" s="76">
        <v>38.75</v>
      </c>
      <c r="T147" s="92">
        <v>5</v>
      </c>
      <c r="U147" s="85">
        <v>1</v>
      </c>
      <c r="V147" s="85">
        <v>1</v>
      </c>
    </row>
    <row r="148" spans="1:22" x14ac:dyDescent="0.25">
      <c r="A148" s="86">
        <v>2</v>
      </c>
      <c r="B148" s="13" t="s">
        <v>150</v>
      </c>
      <c r="C148" s="9">
        <v>214</v>
      </c>
      <c r="D148" s="9">
        <v>202</v>
      </c>
      <c r="E148" s="9">
        <v>12</v>
      </c>
      <c r="F148" s="9">
        <v>19</v>
      </c>
      <c r="G148" s="9">
        <v>176</v>
      </c>
      <c r="H148" s="9">
        <v>95</v>
      </c>
      <c r="I148" s="9">
        <v>13</v>
      </c>
      <c r="J148" s="9">
        <v>99.33</v>
      </c>
      <c r="K148" s="9">
        <v>78</v>
      </c>
      <c r="L148" s="9">
        <v>7970.4</v>
      </c>
      <c r="M148" s="9">
        <v>744.9</v>
      </c>
      <c r="N148" s="9">
        <v>426.84</v>
      </c>
      <c r="O148" s="9">
        <v>89.58</v>
      </c>
      <c r="P148" s="9">
        <v>2613.87</v>
      </c>
      <c r="Q148" s="9">
        <v>258.8</v>
      </c>
      <c r="R148" s="9">
        <v>197.63</v>
      </c>
      <c r="S148" s="77">
        <v>51.3</v>
      </c>
      <c r="T148" s="93">
        <v>5</v>
      </c>
      <c r="U148" s="86">
        <v>2</v>
      </c>
      <c r="V148" s="86">
        <v>2</v>
      </c>
    </row>
    <row r="149" spans="1:22" x14ac:dyDescent="0.25">
      <c r="A149" s="86">
        <v>3</v>
      </c>
      <c r="B149" s="13" t="s">
        <v>158</v>
      </c>
      <c r="C149" s="9">
        <v>262</v>
      </c>
      <c r="D149" s="9">
        <v>253</v>
      </c>
      <c r="E149" s="9">
        <v>12.5</v>
      </c>
      <c r="F149" s="9">
        <v>20</v>
      </c>
      <c r="G149" s="9">
        <v>222</v>
      </c>
      <c r="H149" s="9">
        <v>120.25</v>
      </c>
      <c r="I149" s="9">
        <v>16</v>
      </c>
      <c r="J149" s="9">
        <v>131.15</v>
      </c>
      <c r="K149" s="9">
        <v>103</v>
      </c>
      <c r="L149" s="9">
        <v>16243.92</v>
      </c>
      <c r="M149" s="9">
        <v>1240</v>
      </c>
      <c r="N149" s="9">
        <v>701.07</v>
      </c>
      <c r="O149" s="9">
        <v>111.29</v>
      </c>
      <c r="P149" s="9">
        <v>5404.02</v>
      </c>
      <c r="Q149" s="9">
        <v>427.2</v>
      </c>
      <c r="R149" s="9">
        <v>325.45999999999998</v>
      </c>
      <c r="S149" s="77">
        <v>64.19</v>
      </c>
      <c r="T149" s="93">
        <v>5</v>
      </c>
      <c r="U149" s="86">
        <v>3</v>
      </c>
      <c r="V149" s="86">
        <v>3</v>
      </c>
    </row>
    <row r="150" spans="1:22" x14ac:dyDescent="0.25">
      <c r="A150" s="86">
        <v>4</v>
      </c>
      <c r="B150" s="13" t="s">
        <v>168</v>
      </c>
      <c r="C150" s="9">
        <v>308</v>
      </c>
      <c r="D150" s="9">
        <v>301</v>
      </c>
      <c r="E150" s="9">
        <v>12</v>
      </c>
      <c r="F150" s="9">
        <v>19</v>
      </c>
      <c r="G150" s="9">
        <v>270</v>
      </c>
      <c r="H150" s="9">
        <v>144.5</v>
      </c>
      <c r="I150" s="9">
        <v>18</v>
      </c>
      <c r="J150" s="9">
        <v>149.56</v>
      </c>
      <c r="K150" s="9">
        <v>117.4</v>
      </c>
      <c r="L150" s="9">
        <v>26362.99</v>
      </c>
      <c r="M150" s="9">
        <v>1711.9</v>
      </c>
      <c r="N150" s="9">
        <v>953.96</v>
      </c>
      <c r="O150" s="9">
        <v>132.77000000000001</v>
      </c>
      <c r="P150" s="9">
        <v>8642.7800000000007</v>
      </c>
      <c r="Q150" s="9">
        <v>574.27</v>
      </c>
      <c r="R150" s="9">
        <v>436.61</v>
      </c>
      <c r="S150" s="77">
        <v>76.02</v>
      </c>
      <c r="T150" s="93">
        <v>5</v>
      </c>
      <c r="U150" s="86">
        <v>4</v>
      </c>
      <c r="V150" s="86">
        <v>4</v>
      </c>
    </row>
    <row r="151" spans="1:22" x14ac:dyDescent="0.25">
      <c r="A151" s="86">
        <v>5</v>
      </c>
      <c r="B151" s="13" t="s">
        <v>190</v>
      </c>
      <c r="C151" s="9">
        <v>365</v>
      </c>
      <c r="D151" s="9">
        <v>353</v>
      </c>
      <c r="E151" s="9">
        <v>16.5</v>
      </c>
      <c r="F151" s="9">
        <v>26.5</v>
      </c>
      <c r="G151" s="9">
        <v>312</v>
      </c>
      <c r="H151" s="9">
        <v>168.25</v>
      </c>
      <c r="I151" s="9">
        <v>20</v>
      </c>
      <c r="J151" s="9">
        <v>242</v>
      </c>
      <c r="K151" s="9">
        <v>190</v>
      </c>
      <c r="L151" s="9">
        <v>58667.44</v>
      </c>
      <c r="M151" s="9">
        <v>3214.7</v>
      </c>
      <c r="N151" s="9">
        <v>1810.04</v>
      </c>
      <c r="O151" s="9">
        <v>155.69999999999999</v>
      </c>
      <c r="P151" s="9">
        <v>19445.3</v>
      </c>
      <c r="Q151" s="9">
        <v>1101.72</v>
      </c>
      <c r="R151" s="9">
        <v>838.34</v>
      </c>
      <c r="S151" s="77">
        <v>89.64</v>
      </c>
      <c r="T151" s="93">
        <v>5</v>
      </c>
      <c r="U151" s="86">
        <v>5</v>
      </c>
      <c r="V151" s="86">
        <v>5</v>
      </c>
    </row>
    <row r="152" spans="1:22" ht="15.75" thickBot="1" x14ac:dyDescent="0.3">
      <c r="A152" s="87">
        <v>6</v>
      </c>
      <c r="B152" s="15" t="s">
        <v>215</v>
      </c>
      <c r="C152" s="16">
        <v>429</v>
      </c>
      <c r="D152" s="16">
        <v>400</v>
      </c>
      <c r="E152" s="16">
        <v>23</v>
      </c>
      <c r="F152" s="16">
        <v>35.5</v>
      </c>
      <c r="G152" s="16">
        <v>358</v>
      </c>
      <c r="H152" s="16">
        <v>188.5</v>
      </c>
      <c r="I152" s="16">
        <v>22</v>
      </c>
      <c r="J152" s="16">
        <v>370.49</v>
      </c>
      <c r="K152" s="16">
        <v>290.8</v>
      </c>
      <c r="L152" s="16">
        <v>120290.27</v>
      </c>
      <c r="M152" s="16">
        <v>5607.9</v>
      </c>
      <c r="N152" s="16">
        <v>3198.49</v>
      </c>
      <c r="O152" s="16">
        <v>180.19</v>
      </c>
      <c r="P152" s="16">
        <v>37914.870000000003</v>
      </c>
      <c r="Q152" s="16">
        <v>1895.74</v>
      </c>
      <c r="R152" s="16">
        <v>1447.08</v>
      </c>
      <c r="S152" s="78">
        <v>101.16</v>
      </c>
      <c r="T152" s="94">
        <v>5</v>
      </c>
      <c r="U152" s="87">
        <v>6</v>
      </c>
      <c r="V152" s="87">
        <v>6</v>
      </c>
    </row>
    <row r="153" spans="1:22" x14ac:dyDescent="0.25">
      <c r="A153" s="85">
        <v>1</v>
      </c>
      <c r="B153" s="10" t="s">
        <v>151</v>
      </c>
      <c r="C153" s="11">
        <v>220</v>
      </c>
      <c r="D153" s="11">
        <v>202</v>
      </c>
      <c r="E153" s="11">
        <v>14</v>
      </c>
      <c r="F153" s="11">
        <v>22</v>
      </c>
      <c r="G153" s="11">
        <v>176</v>
      </c>
      <c r="H153" s="11">
        <v>94</v>
      </c>
      <c r="I153" s="11">
        <v>13</v>
      </c>
      <c r="J153" s="11">
        <v>114.97</v>
      </c>
      <c r="K153" s="11">
        <v>90.3</v>
      </c>
      <c r="L153" s="11">
        <v>9488.15</v>
      </c>
      <c r="M153" s="11">
        <v>862.6</v>
      </c>
      <c r="N153" s="11">
        <v>500.34</v>
      </c>
      <c r="O153" s="11">
        <v>90.84</v>
      </c>
      <c r="P153" s="11">
        <v>3027.75</v>
      </c>
      <c r="Q153" s="11">
        <v>299.77999999999997</v>
      </c>
      <c r="R153" s="11">
        <v>229.45</v>
      </c>
      <c r="S153" s="76">
        <v>51.32</v>
      </c>
      <c r="T153" s="92">
        <v>6</v>
      </c>
      <c r="U153" s="85">
        <v>1</v>
      </c>
      <c r="V153" s="85">
        <v>1</v>
      </c>
    </row>
    <row r="154" spans="1:22" x14ac:dyDescent="0.25">
      <c r="A154" s="86">
        <v>2</v>
      </c>
      <c r="B154" s="13" t="s">
        <v>159</v>
      </c>
      <c r="C154" s="9">
        <v>267</v>
      </c>
      <c r="D154" s="9">
        <v>253</v>
      </c>
      <c r="E154" s="9">
        <v>14</v>
      </c>
      <c r="F154" s="9">
        <v>22.5</v>
      </c>
      <c r="G154" s="9">
        <v>222</v>
      </c>
      <c r="H154" s="9">
        <v>119.5</v>
      </c>
      <c r="I154" s="9">
        <v>16</v>
      </c>
      <c r="J154" s="9">
        <v>147.13</v>
      </c>
      <c r="K154" s="9">
        <v>115.5</v>
      </c>
      <c r="L154" s="9">
        <v>18593.240000000002</v>
      </c>
      <c r="M154" s="9">
        <v>1392.8</v>
      </c>
      <c r="N154" s="9">
        <v>793.96</v>
      </c>
      <c r="O154" s="9">
        <v>112.42</v>
      </c>
      <c r="P154" s="9">
        <v>6080.59</v>
      </c>
      <c r="Q154" s="9">
        <v>480.68</v>
      </c>
      <c r="R154" s="9">
        <v>366.65</v>
      </c>
      <c r="S154" s="77">
        <v>64.290000000000006</v>
      </c>
      <c r="T154" s="93">
        <v>6</v>
      </c>
      <c r="U154" s="86">
        <v>2</v>
      </c>
      <c r="V154" s="86">
        <v>2</v>
      </c>
    </row>
    <row r="155" spans="1:22" x14ac:dyDescent="0.25">
      <c r="A155" s="86">
        <v>3</v>
      </c>
      <c r="B155" s="13" t="s">
        <v>169</v>
      </c>
      <c r="C155" s="9">
        <v>312</v>
      </c>
      <c r="D155" s="9">
        <v>302</v>
      </c>
      <c r="E155" s="9">
        <v>13</v>
      </c>
      <c r="F155" s="9">
        <v>21</v>
      </c>
      <c r="G155" s="9">
        <v>270</v>
      </c>
      <c r="H155" s="9">
        <v>144.5</v>
      </c>
      <c r="I155" s="9">
        <v>18</v>
      </c>
      <c r="J155" s="9">
        <v>164.72</v>
      </c>
      <c r="K155" s="9">
        <v>129.30000000000001</v>
      </c>
      <c r="L155" s="9">
        <v>29508.74</v>
      </c>
      <c r="M155" s="9">
        <v>1891.6</v>
      </c>
      <c r="N155" s="9">
        <v>1059.44</v>
      </c>
      <c r="O155" s="9">
        <v>133.84</v>
      </c>
      <c r="P155" s="9">
        <v>9648.6</v>
      </c>
      <c r="Q155" s="9">
        <v>638.98</v>
      </c>
      <c r="R155" s="9">
        <v>485.99</v>
      </c>
      <c r="S155" s="77">
        <v>76.53</v>
      </c>
      <c r="T155" s="93">
        <v>6</v>
      </c>
      <c r="U155" s="86">
        <v>3</v>
      </c>
      <c r="V155" s="86">
        <v>3</v>
      </c>
    </row>
    <row r="156" spans="1:22" x14ac:dyDescent="0.25">
      <c r="A156" s="86">
        <v>4</v>
      </c>
      <c r="B156" s="13" t="s">
        <v>191</v>
      </c>
      <c r="C156" s="9">
        <v>369</v>
      </c>
      <c r="D156" s="9">
        <v>360</v>
      </c>
      <c r="E156" s="9">
        <v>18</v>
      </c>
      <c r="F156" s="9">
        <v>28.5</v>
      </c>
      <c r="G156" s="9">
        <v>312</v>
      </c>
      <c r="H156" s="9">
        <v>171</v>
      </c>
      <c r="I156" s="9">
        <v>20</v>
      </c>
      <c r="J156" s="9">
        <v>264.79000000000002</v>
      </c>
      <c r="K156" s="9">
        <v>207.9</v>
      </c>
      <c r="L156" s="9">
        <v>64960.86</v>
      </c>
      <c r="M156" s="9">
        <v>3520.9</v>
      </c>
      <c r="N156" s="9">
        <v>1991.8</v>
      </c>
      <c r="O156" s="9">
        <v>156.63</v>
      </c>
      <c r="P156" s="9">
        <v>22183.47</v>
      </c>
      <c r="Q156" s="9">
        <v>1232.42</v>
      </c>
      <c r="R156" s="9">
        <v>938.35</v>
      </c>
      <c r="S156" s="77">
        <v>91.53</v>
      </c>
      <c r="T156" s="93">
        <v>6</v>
      </c>
      <c r="U156" s="86">
        <v>4</v>
      </c>
      <c r="V156" s="86">
        <v>4</v>
      </c>
    </row>
    <row r="157" spans="1:22" ht="15.75" thickBot="1" x14ac:dyDescent="0.3">
      <c r="A157" s="87">
        <v>5</v>
      </c>
      <c r="B157" s="15" t="s">
        <v>216</v>
      </c>
      <c r="C157" s="16">
        <v>438</v>
      </c>
      <c r="D157" s="16">
        <v>370</v>
      </c>
      <c r="E157" s="16">
        <v>25</v>
      </c>
      <c r="F157" s="16">
        <v>40</v>
      </c>
      <c r="G157" s="16">
        <v>358</v>
      </c>
      <c r="H157" s="16">
        <v>172.5</v>
      </c>
      <c r="I157" s="16">
        <v>22</v>
      </c>
      <c r="J157" s="16">
        <v>389.65</v>
      </c>
      <c r="K157" s="16">
        <v>305.89999999999998</v>
      </c>
      <c r="L157" s="16">
        <v>128432.35</v>
      </c>
      <c r="M157" s="16">
        <v>5864.5</v>
      </c>
      <c r="N157" s="16">
        <v>3381.88</v>
      </c>
      <c r="O157" s="16">
        <v>181.55</v>
      </c>
      <c r="P157" s="16">
        <v>33828.589999999997</v>
      </c>
      <c r="Q157" s="16">
        <v>1828.57</v>
      </c>
      <c r="R157" s="16">
        <v>1400.59</v>
      </c>
      <c r="S157" s="78">
        <v>93.18</v>
      </c>
      <c r="T157" s="94">
        <v>6</v>
      </c>
      <c r="U157" s="87">
        <v>5</v>
      </c>
      <c r="V157" s="87">
        <v>5</v>
      </c>
    </row>
    <row r="158" spans="1:22" x14ac:dyDescent="0.25">
      <c r="A158" s="85">
        <v>1</v>
      </c>
      <c r="B158" s="10" t="s">
        <v>152</v>
      </c>
      <c r="C158" s="11">
        <v>226</v>
      </c>
      <c r="D158" s="11">
        <v>203</v>
      </c>
      <c r="E158" s="11">
        <v>16</v>
      </c>
      <c r="F158" s="11">
        <v>25</v>
      </c>
      <c r="G158" s="11">
        <v>176</v>
      </c>
      <c r="H158" s="11">
        <v>93.5</v>
      </c>
      <c r="I158" s="11">
        <v>13</v>
      </c>
      <c r="J158" s="11">
        <v>131.11000000000001</v>
      </c>
      <c r="K158" s="11">
        <v>102.9</v>
      </c>
      <c r="L158" s="11">
        <v>11136.66</v>
      </c>
      <c r="M158" s="11">
        <v>985.6</v>
      </c>
      <c r="N158" s="11">
        <v>578.16</v>
      </c>
      <c r="O158" s="11">
        <v>92.16</v>
      </c>
      <c r="P158" s="11">
        <v>3493.41</v>
      </c>
      <c r="Q158" s="11">
        <v>344.18</v>
      </c>
      <c r="R158" s="11">
        <v>263.98</v>
      </c>
      <c r="S158" s="76">
        <v>51.62</v>
      </c>
      <c r="T158" s="92">
        <v>7</v>
      </c>
      <c r="U158" s="85">
        <v>1</v>
      </c>
      <c r="V158" s="85">
        <v>1</v>
      </c>
    </row>
    <row r="159" spans="1:22" x14ac:dyDescent="0.25">
      <c r="A159" s="86">
        <v>2</v>
      </c>
      <c r="B159" s="13" t="s">
        <v>160</v>
      </c>
      <c r="C159" s="9">
        <v>274</v>
      </c>
      <c r="D159" s="9">
        <v>258</v>
      </c>
      <c r="E159" s="9">
        <v>16</v>
      </c>
      <c r="F159" s="9">
        <v>26</v>
      </c>
      <c r="G159" s="9">
        <v>222</v>
      </c>
      <c r="H159" s="9">
        <v>121</v>
      </c>
      <c r="I159" s="9">
        <v>16</v>
      </c>
      <c r="J159" s="9">
        <v>171.88</v>
      </c>
      <c r="K159" s="9">
        <v>134.9</v>
      </c>
      <c r="L159" s="9">
        <v>22416.62</v>
      </c>
      <c r="M159" s="9">
        <v>1636.3</v>
      </c>
      <c r="N159" s="9">
        <v>942.16</v>
      </c>
      <c r="O159" s="9">
        <v>114.2</v>
      </c>
      <c r="P159" s="9">
        <v>7452.57</v>
      </c>
      <c r="Q159" s="9">
        <v>577.72</v>
      </c>
      <c r="R159" s="9">
        <v>441.04</v>
      </c>
      <c r="S159" s="77">
        <v>65.849999999999994</v>
      </c>
      <c r="T159" s="93">
        <v>7</v>
      </c>
      <c r="U159" s="86">
        <v>2</v>
      </c>
      <c r="V159" s="86">
        <v>2</v>
      </c>
    </row>
    <row r="160" spans="1:22" x14ac:dyDescent="0.25">
      <c r="A160" s="86">
        <v>3</v>
      </c>
      <c r="B160" s="13" t="s">
        <v>170</v>
      </c>
      <c r="C160" s="9">
        <v>316</v>
      </c>
      <c r="D160" s="9">
        <v>302</v>
      </c>
      <c r="E160" s="9">
        <v>14.5</v>
      </c>
      <c r="F160" s="9">
        <v>23</v>
      </c>
      <c r="G160" s="9">
        <v>270</v>
      </c>
      <c r="H160" s="9">
        <v>143.75</v>
      </c>
      <c r="I160" s="9">
        <v>18</v>
      </c>
      <c r="J160" s="9">
        <v>180.85</v>
      </c>
      <c r="K160" s="9">
        <v>142</v>
      </c>
      <c r="L160" s="9">
        <v>32732.42</v>
      </c>
      <c r="M160" s="9">
        <v>2071.6999999999998</v>
      </c>
      <c r="N160" s="9">
        <v>1167.93</v>
      </c>
      <c r="O160" s="9">
        <v>134.53</v>
      </c>
      <c r="P160" s="9">
        <v>10569.09</v>
      </c>
      <c r="Q160" s="9">
        <v>699.94</v>
      </c>
      <c r="R160" s="9">
        <v>533.09</v>
      </c>
      <c r="S160" s="77">
        <v>76.45</v>
      </c>
      <c r="T160" s="93">
        <v>7</v>
      </c>
      <c r="U160" s="86">
        <v>3</v>
      </c>
      <c r="V160" s="86">
        <v>3</v>
      </c>
    </row>
    <row r="161" spans="1:22" x14ac:dyDescent="0.25">
      <c r="A161" s="86">
        <v>4</v>
      </c>
      <c r="B161" s="13" t="s">
        <v>192</v>
      </c>
      <c r="C161" s="9">
        <v>376</v>
      </c>
      <c r="D161" s="9">
        <v>361</v>
      </c>
      <c r="E161" s="9">
        <v>20</v>
      </c>
      <c r="F161" s="9">
        <v>32</v>
      </c>
      <c r="G161" s="9">
        <v>312</v>
      </c>
      <c r="H161" s="9">
        <v>170.5</v>
      </c>
      <c r="I161" s="9">
        <v>20</v>
      </c>
      <c r="J161" s="9">
        <v>296.87</v>
      </c>
      <c r="K161" s="9">
        <v>233.1</v>
      </c>
      <c r="L161" s="9">
        <v>74398.83</v>
      </c>
      <c r="M161" s="9">
        <v>3957.4</v>
      </c>
      <c r="N161" s="9">
        <v>2256.3200000000002</v>
      </c>
      <c r="O161" s="9">
        <v>158.31</v>
      </c>
      <c r="P161" s="9">
        <v>25119.61</v>
      </c>
      <c r="Q161" s="9">
        <v>1391.67</v>
      </c>
      <c r="R161" s="9">
        <v>1060.6500000000001</v>
      </c>
      <c r="S161" s="77">
        <v>91.99</v>
      </c>
      <c r="T161" s="93">
        <v>7</v>
      </c>
      <c r="U161" s="86">
        <v>4</v>
      </c>
      <c r="V161" s="86">
        <v>4</v>
      </c>
    </row>
    <row r="162" spans="1:22" ht="15.75" thickBot="1" x14ac:dyDescent="0.3">
      <c r="A162" s="87">
        <v>5</v>
      </c>
      <c r="B162" s="15" t="s">
        <v>217</v>
      </c>
      <c r="C162" s="16">
        <v>448</v>
      </c>
      <c r="D162" s="16">
        <v>371</v>
      </c>
      <c r="E162" s="16">
        <v>28</v>
      </c>
      <c r="F162" s="16">
        <v>45</v>
      </c>
      <c r="G162" s="16">
        <v>358</v>
      </c>
      <c r="H162" s="16">
        <v>171.5</v>
      </c>
      <c r="I162" s="16">
        <v>22</v>
      </c>
      <c r="J162" s="16">
        <v>438.29</v>
      </c>
      <c r="K162" s="16">
        <v>344.1</v>
      </c>
      <c r="L162" s="16">
        <v>148100.16</v>
      </c>
      <c r="M162" s="16">
        <v>6611.6</v>
      </c>
      <c r="N162" s="16">
        <v>3848.78</v>
      </c>
      <c r="O162" s="16">
        <v>183.82</v>
      </c>
      <c r="P162" s="16">
        <v>38379.67</v>
      </c>
      <c r="Q162" s="16">
        <v>2068.98</v>
      </c>
      <c r="R162" s="16">
        <v>1587.47</v>
      </c>
      <c r="S162" s="78">
        <v>93.58</v>
      </c>
      <c r="T162" s="94">
        <v>7</v>
      </c>
      <c r="U162" s="87">
        <v>5</v>
      </c>
      <c r="V162" s="87">
        <v>5</v>
      </c>
    </row>
    <row r="163" spans="1:22" x14ac:dyDescent="0.25">
      <c r="A163" s="85">
        <v>1</v>
      </c>
      <c r="B163" s="10" t="s">
        <v>153</v>
      </c>
      <c r="C163" s="11">
        <v>234</v>
      </c>
      <c r="D163" s="11">
        <v>203</v>
      </c>
      <c r="E163" s="11">
        <v>18</v>
      </c>
      <c r="F163" s="11">
        <v>29</v>
      </c>
      <c r="G163" s="11">
        <v>176</v>
      </c>
      <c r="H163" s="11">
        <v>92.5</v>
      </c>
      <c r="I163" s="11">
        <v>13</v>
      </c>
      <c r="J163" s="11">
        <v>150.87</v>
      </c>
      <c r="K163" s="11">
        <v>118.4</v>
      </c>
      <c r="L163" s="11">
        <v>13375.48</v>
      </c>
      <c r="M163" s="11">
        <v>1143.2</v>
      </c>
      <c r="N163" s="11">
        <v>679.29</v>
      </c>
      <c r="O163" s="11">
        <v>94.16</v>
      </c>
      <c r="P163" s="11">
        <v>4053.99</v>
      </c>
      <c r="Q163" s="11">
        <v>399.41</v>
      </c>
      <c r="R163" s="11">
        <v>306.76</v>
      </c>
      <c r="S163" s="76">
        <v>51.84</v>
      </c>
      <c r="T163" s="92">
        <v>8</v>
      </c>
      <c r="U163" s="85">
        <v>1</v>
      </c>
      <c r="V163" s="85">
        <v>1</v>
      </c>
    </row>
    <row r="164" spans="1:22" x14ac:dyDescent="0.25">
      <c r="A164" s="86">
        <v>2</v>
      </c>
      <c r="B164" s="13" t="s">
        <v>161</v>
      </c>
      <c r="C164" s="9">
        <v>281</v>
      </c>
      <c r="D164" s="9">
        <v>259</v>
      </c>
      <c r="E164" s="9">
        <v>18</v>
      </c>
      <c r="F164" s="9">
        <v>29.5</v>
      </c>
      <c r="G164" s="9">
        <v>222</v>
      </c>
      <c r="H164" s="9">
        <v>120.5</v>
      </c>
      <c r="I164" s="9">
        <v>16</v>
      </c>
      <c r="J164" s="9">
        <v>194.97</v>
      </c>
      <c r="K164" s="9">
        <v>153.1</v>
      </c>
      <c r="L164" s="9">
        <v>26169.72</v>
      </c>
      <c r="M164" s="9">
        <v>1862.6</v>
      </c>
      <c r="N164" s="9">
        <v>1083.49</v>
      </c>
      <c r="O164" s="9">
        <v>115.86</v>
      </c>
      <c r="P164" s="9">
        <v>8556.67</v>
      </c>
      <c r="Q164" s="9">
        <v>660.75</v>
      </c>
      <c r="R164" s="9">
        <v>505.09</v>
      </c>
      <c r="S164" s="77">
        <v>66.25</v>
      </c>
      <c r="T164" s="93">
        <v>8</v>
      </c>
      <c r="U164" s="86">
        <v>2</v>
      </c>
      <c r="V164" s="86">
        <v>2</v>
      </c>
    </row>
    <row r="165" spans="1:22" x14ac:dyDescent="0.25">
      <c r="A165" s="86">
        <v>3</v>
      </c>
      <c r="B165" s="13" t="s">
        <v>171</v>
      </c>
      <c r="C165" s="9">
        <v>316</v>
      </c>
      <c r="D165" s="9">
        <v>357</v>
      </c>
      <c r="E165" s="9">
        <v>14.5</v>
      </c>
      <c r="F165" s="9">
        <v>23</v>
      </c>
      <c r="G165" s="9">
        <v>270</v>
      </c>
      <c r="H165" s="9">
        <v>171.25</v>
      </c>
      <c r="I165" s="9">
        <v>18</v>
      </c>
      <c r="J165" s="9">
        <v>206.15</v>
      </c>
      <c r="K165" s="9">
        <v>161.80000000000001</v>
      </c>
      <c r="L165" s="9">
        <v>38173.519999999997</v>
      </c>
      <c r="M165" s="9">
        <v>2416.1</v>
      </c>
      <c r="N165" s="9">
        <v>1353.26</v>
      </c>
      <c r="O165" s="9">
        <v>136.08000000000001</v>
      </c>
      <c r="P165" s="9">
        <v>17452.099999999999</v>
      </c>
      <c r="Q165" s="9">
        <v>977.71</v>
      </c>
      <c r="R165" s="9">
        <v>741.5</v>
      </c>
      <c r="S165" s="77">
        <v>92.01</v>
      </c>
      <c r="T165" s="93">
        <v>8</v>
      </c>
      <c r="U165" s="86">
        <v>3</v>
      </c>
      <c r="V165" s="86">
        <v>3</v>
      </c>
    </row>
    <row r="166" spans="1:22" x14ac:dyDescent="0.25">
      <c r="A166" s="86">
        <v>4</v>
      </c>
      <c r="B166" s="13" t="s">
        <v>193</v>
      </c>
      <c r="C166" s="9">
        <v>382</v>
      </c>
      <c r="D166" s="9">
        <v>362</v>
      </c>
      <c r="E166" s="9">
        <v>22</v>
      </c>
      <c r="F166" s="9">
        <v>35</v>
      </c>
      <c r="G166" s="9">
        <v>312</v>
      </c>
      <c r="H166" s="9">
        <v>170</v>
      </c>
      <c r="I166" s="9">
        <v>20</v>
      </c>
      <c r="J166" s="9">
        <v>325.47000000000003</v>
      </c>
      <c r="K166" s="9">
        <v>255.5</v>
      </c>
      <c r="L166" s="9">
        <v>82894.78</v>
      </c>
      <c r="M166" s="9">
        <v>4340</v>
      </c>
      <c r="N166" s="9">
        <v>2491.96</v>
      </c>
      <c r="O166" s="9">
        <v>159.59</v>
      </c>
      <c r="P166" s="9">
        <v>27708.51</v>
      </c>
      <c r="Q166" s="9">
        <v>1530.86</v>
      </c>
      <c r="R166" s="9">
        <v>1168.17</v>
      </c>
      <c r="S166" s="77">
        <v>92.27</v>
      </c>
      <c r="T166" s="93">
        <v>8</v>
      </c>
      <c r="U166" s="86">
        <v>4</v>
      </c>
      <c r="V166" s="86">
        <v>4</v>
      </c>
    </row>
    <row r="167" spans="1:22" ht="15.75" thickBot="1" x14ac:dyDescent="0.3">
      <c r="A167" s="87">
        <v>5</v>
      </c>
      <c r="B167" s="15" t="s">
        <v>218</v>
      </c>
      <c r="C167" s="16">
        <v>458</v>
      </c>
      <c r="D167" s="16">
        <v>372</v>
      </c>
      <c r="E167" s="16">
        <v>31</v>
      </c>
      <c r="F167" s="16">
        <v>50</v>
      </c>
      <c r="G167" s="16">
        <v>358</v>
      </c>
      <c r="H167" s="16">
        <v>170.5</v>
      </c>
      <c r="I167" s="16">
        <v>22</v>
      </c>
      <c r="J167" s="16">
        <v>487.13</v>
      </c>
      <c r="K167" s="16">
        <v>382.4</v>
      </c>
      <c r="L167" s="16">
        <v>168699.38</v>
      </c>
      <c r="M167" s="16">
        <v>7366.8</v>
      </c>
      <c r="N167" s="16">
        <v>4327.2</v>
      </c>
      <c r="O167" s="16">
        <v>186.09</v>
      </c>
      <c r="P167" s="16">
        <v>43005.94</v>
      </c>
      <c r="Q167" s="16">
        <v>2312.15</v>
      </c>
      <c r="R167" s="16">
        <v>1777.05</v>
      </c>
      <c r="S167" s="78">
        <v>93.96</v>
      </c>
      <c r="T167" s="94">
        <v>8</v>
      </c>
      <c r="U167" s="87">
        <v>5</v>
      </c>
      <c r="V167" s="87">
        <v>5</v>
      </c>
    </row>
    <row r="168" spans="1:22" x14ac:dyDescent="0.25">
      <c r="A168" s="85">
        <v>1</v>
      </c>
      <c r="B168" s="10" t="s">
        <v>162</v>
      </c>
      <c r="C168" s="11">
        <v>288</v>
      </c>
      <c r="D168" s="11">
        <v>260</v>
      </c>
      <c r="E168" s="11">
        <v>20</v>
      </c>
      <c r="F168" s="11">
        <v>33</v>
      </c>
      <c r="G168" s="11">
        <v>222</v>
      </c>
      <c r="H168" s="11">
        <v>120</v>
      </c>
      <c r="I168" s="11">
        <v>16</v>
      </c>
      <c r="J168" s="11">
        <v>218.2</v>
      </c>
      <c r="K168" s="11">
        <v>171.3</v>
      </c>
      <c r="L168" s="11">
        <v>30128.76</v>
      </c>
      <c r="M168" s="11">
        <v>2092.3000000000002</v>
      </c>
      <c r="N168" s="11">
        <v>1228.96</v>
      </c>
      <c r="O168" s="11">
        <v>117.51</v>
      </c>
      <c r="P168" s="11">
        <v>9685.85</v>
      </c>
      <c r="Q168" s="11">
        <v>745.07</v>
      </c>
      <c r="R168" s="11">
        <v>570.29</v>
      </c>
      <c r="S168" s="76">
        <v>66.63</v>
      </c>
      <c r="T168" s="92">
        <v>9</v>
      </c>
      <c r="U168" s="85">
        <v>1</v>
      </c>
      <c r="V168" s="85">
        <v>1</v>
      </c>
    </row>
    <row r="169" spans="1:22" x14ac:dyDescent="0.25">
      <c r="A169" s="86">
        <v>2</v>
      </c>
      <c r="B169" s="13" t="s">
        <v>172</v>
      </c>
      <c r="C169" s="9">
        <v>322</v>
      </c>
      <c r="D169" s="9">
        <v>358</v>
      </c>
      <c r="E169" s="9">
        <v>16</v>
      </c>
      <c r="F169" s="9">
        <v>26</v>
      </c>
      <c r="G169" s="9">
        <v>270</v>
      </c>
      <c r="H169" s="9">
        <v>171</v>
      </c>
      <c r="I169" s="9">
        <v>18</v>
      </c>
      <c r="J169" s="9">
        <v>232.14</v>
      </c>
      <c r="K169" s="9">
        <v>182.2</v>
      </c>
      <c r="L169" s="9">
        <v>43983.21</v>
      </c>
      <c r="M169" s="9">
        <v>2731.9</v>
      </c>
      <c r="N169" s="9">
        <v>1541.6</v>
      </c>
      <c r="O169" s="9">
        <v>137.65</v>
      </c>
      <c r="P169" s="9">
        <v>19896.060000000001</v>
      </c>
      <c r="Q169" s="9">
        <v>1111.51</v>
      </c>
      <c r="R169" s="9">
        <v>843.38</v>
      </c>
      <c r="S169" s="77">
        <v>92.58</v>
      </c>
      <c r="T169" s="93">
        <v>9</v>
      </c>
      <c r="U169" s="86">
        <v>2</v>
      </c>
      <c r="V169" s="86">
        <v>2</v>
      </c>
    </row>
    <row r="170" spans="1:22" x14ac:dyDescent="0.25">
      <c r="A170" s="86">
        <v>3</v>
      </c>
      <c r="B170" s="13" t="s">
        <v>194</v>
      </c>
      <c r="C170" s="9">
        <v>389</v>
      </c>
      <c r="D170" s="9">
        <v>363</v>
      </c>
      <c r="E170" s="9">
        <v>24</v>
      </c>
      <c r="F170" s="9">
        <v>38.5</v>
      </c>
      <c r="G170" s="9">
        <v>312</v>
      </c>
      <c r="H170" s="9">
        <v>169.5</v>
      </c>
      <c r="I170" s="9">
        <v>20</v>
      </c>
      <c r="J170" s="9">
        <v>357.82</v>
      </c>
      <c r="K170" s="9">
        <v>280.89999999999998</v>
      </c>
      <c r="L170" s="9">
        <v>93053.119999999995</v>
      </c>
      <c r="M170" s="9">
        <v>4784.2</v>
      </c>
      <c r="N170" s="9">
        <v>2767.25</v>
      </c>
      <c r="O170" s="9">
        <v>161.26</v>
      </c>
      <c r="P170" s="9">
        <v>30738.03</v>
      </c>
      <c r="Q170" s="9">
        <v>1693.56</v>
      </c>
      <c r="R170" s="9">
        <v>1293.57</v>
      </c>
      <c r="S170" s="77">
        <v>92.68</v>
      </c>
      <c r="T170" s="93">
        <v>9</v>
      </c>
      <c r="U170" s="86">
        <v>3</v>
      </c>
      <c r="V170" s="86">
        <v>3</v>
      </c>
    </row>
    <row r="171" spans="1:22" ht="15.75" thickBot="1" x14ac:dyDescent="0.3">
      <c r="A171" s="87">
        <v>4</v>
      </c>
      <c r="B171" s="15" t="s">
        <v>219</v>
      </c>
      <c r="C171" s="16">
        <v>470</v>
      </c>
      <c r="D171" s="16">
        <v>373</v>
      </c>
      <c r="E171" s="16">
        <v>35</v>
      </c>
      <c r="F171" s="16">
        <v>56</v>
      </c>
      <c r="G171" s="16">
        <v>358</v>
      </c>
      <c r="H171" s="16">
        <v>169</v>
      </c>
      <c r="I171" s="16">
        <v>22</v>
      </c>
      <c r="J171" s="16">
        <v>547.21</v>
      </c>
      <c r="K171" s="16">
        <v>429.6</v>
      </c>
      <c r="L171" s="16">
        <v>194740.01</v>
      </c>
      <c r="M171" s="16">
        <v>8286.7999999999993</v>
      </c>
      <c r="N171" s="16">
        <v>4920.7</v>
      </c>
      <c r="O171" s="16">
        <v>188.65</v>
      </c>
      <c r="P171" s="16">
        <v>48584.93</v>
      </c>
      <c r="Q171" s="16">
        <v>2605.09</v>
      </c>
      <c r="R171" s="16">
        <v>2007.28</v>
      </c>
      <c r="S171" s="78">
        <v>94.23</v>
      </c>
      <c r="T171" s="94">
        <v>9</v>
      </c>
      <c r="U171" s="87">
        <v>4</v>
      </c>
      <c r="V171" s="87">
        <v>4</v>
      </c>
    </row>
    <row r="172" spans="1:22" x14ac:dyDescent="0.25">
      <c r="A172" s="85">
        <v>1</v>
      </c>
      <c r="B172" s="10" t="s">
        <v>163</v>
      </c>
      <c r="C172" s="11">
        <v>298</v>
      </c>
      <c r="D172" s="11">
        <v>261</v>
      </c>
      <c r="E172" s="11">
        <v>23</v>
      </c>
      <c r="F172" s="11">
        <v>38</v>
      </c>
      <c r="G172" s="11">
        <v>222</v>
      </c>
      <c r="H172" s="11">
        <v>119</v>
      </c>
      <c r="I172" s="11">
        <v>16</v>
      </c>
      <c r="J172" s="11">
        <v>251.62</v>
      </c>
      <c r="K172" s="11">
        <v>197.5</v>
      </c>
      <c r="L172" s="11">
        <v>36112.370000000003</v>
      </c>
      <c r="M172" s="11">
        <v>2423.6999999999998</v>
      </c>
      <c r="N172" s="11">
        <v>1442.84</v>
      </c>
      <c r="O172" s="11">
        <v>119.8</v>
      </c>
      <c r="P172" s="11">
        <v>11288.1</v>
      </c>
      <c r="Q172" s="11">
        <v>864.99</v>
      </c>
      <c r="R172" s="11">
        <v>663.49</v>
      </c>
      <c r="S172" s="76">
        <v>66.98</v>
      </c>
      <c r="T172" s="92">
        <v>10</v>
      </c>
      <c r="U172" s="85">
        <v>1</v>
      </c>
      <c r="V172" s="85">
        <v>1</v>
      </c>
    </row>
    <row r="173" spans="1:22" x14ac:dyDescent="0.25">
      <c r="A173" s="86">
        <v>2</v>
      </c>
      <c r="B173" s="13" t="s">
        <v>173</v>
      </c>
      <c r="C173" s="9">
        <v>328</v>
      </c>
      <c r="D173" s="9">
        <v>359</v>
      </c>
      <c r="E173" s="9">
        <v>18</v>
      </c>
      <c r="F173" s="9">
        <v>29</v>
      </c>
      <c r="G173" s="9">
        <v>270</v>
      </c>
      <c r="H173" s="9">
        <v>170.5</v>
      </c>
      <c r="I173" s="9">
        <v>18</v>
      </c>
      <c r="J173" s="9">
        <v>259.60000000000002</v>
      </c>
      <c r="K173" s="9">
        <v>203.8</v>
      </c>
      <c r="L173" s="9">
        <v>50113.52</v>
      </c>
      <c r="M173" s="9">
        <v>3055.7</v>
      </c>
      <c r="N173" s="9">
        <v>1738.68</v>
      </c>
      <c r="O173" s="9">
        <v>138.94</v>
      </c>
      <c r="P173" s="9">
        <v>22381.16</v>
      </c>
      <c r="Q173" s="9">
        <v>1246.8599999999999</v>
      </c>
      <c r="R173" s="9">
        <v>947.13</v>
      </c>
      <c r="S173" s="77">
        <v>92.85</v>
      </c>
      <c r="T173" s="93">
        <v>10</v>
      </c>
      <c r="U173" s="86">
        <v>2</v>
      </c>
      <c r="V173" s="86">
        <v>2</v>
      </c>
    </row>
    <row r="174" spans="1:22" x14ac:dyDescent="0.25">
      <c r="A174" s="86">
        <v>3</v>
      </c>
      <c r="B174" s="13" t="s">
        <v>195</v>
      </c>
      <c r="C174" s="9">
        <v>396</v>
      </c>
      <c r="D174" s="9">
        <v>364</v>
      </c>
      <c r="E174" s="9">
        <v>26.5</v>
      </c>
      <c r="F174" s="9">
        <v>42</v>
      </c>
      <c r="G174" s="9">
        <v>312</v>
      </c>
      <c r="H174" s="9">
        <v>168.75</v>
      </c>
      <c r="I174" s="9">
        <v>20</v>
      </c>
      <c r="J174" s="9">
        <v>391.87</v>
      </c>
      <c r="K174" s="9">
        <v>307.60000000000002</v>
      </c>
      <c r="L174" s="9">
        <v>103736.94</v>
      </c>
      <c r="M174" s="9">
        <v>5239.2</v>
      </c>
      <c r="N174" s="9">
        <v>3054.44</v>
      </c>
      <c r="O174" s="9">
        <v>162.69999999999999</v>
      </c>
      <c r="P174" s="9">
        <v>33819.629999999997</v>
      </c>
      <c r="Q174" s="9">
        <v>1858.22</v>
      </c>
      <c r="R174" s="9">
        <v>1421.64</v>
      </c>
      <c r="S174" s="77">
        <v>92.9</v>
      </c>
      <c r="T174" s="93">
        <v>10</v>
      </c>
      <c r="U174" s="86">
        <v>3</v>
      </c>
      <c r="V174" s="86">
        <v>3</v>
      </c>
    </row>
    <row r="175" spans="1:22" ht="15.75" thickBot="1" x14ac:dyDescent="0.3">
      <c r="A175" s="87">
        <v>4</v>
      </c>
      <c r="B175" s="15" t="s">
        <v>220</v>
      </c>
      <c r="C175" s="16">
        <v>484</v>
      </c>
      <c r="D175" s="16">
        <v>374</v>
      </c>
      <c r="E175" s="16">
        <v>39</v>
      </c>
      <c r="F175" s="16">
        <v>63</v>
      </c>
      <c r="G175" s="16">
        <v>358</v>
      </c>
      <c r="H175" s="16">
        <v>167.5</v>
      </c>
      <c r="I175" s="16">
        <v>22</v>
      </c>
      <c r="J175" s="16">
        <v>615.01</v>
      </c>
      <c r="K175" s="16">
        <v>482.8</v>
      </c>
      <c r="L175" s="16">
        <v>226537.95</v>
      </c>
      <c r="M175" s="16">
        <v>9361.1</v>
      </c>
      <c r="N175" s="16">
        <v>5620.76</v>
      </c>
      <c r="O175" s="16">
        <v>191.92</v>
      </c>
      <c r="P175" s="16">
        <v>55131.74</v>
      </c>
      <c r="Q175" s="16">
        <v>2948.22</v>
      </c>
      <c r="R175" s="16">
        <v>2276.1799999999998</v>
      </c>
      <c r="S175" s="78">
        <v>94.68</v>
      </c>
      <c r="T175" s="94">
        <v>10</v>
      </c>
      <c r="U175" s="87">
        <v>4</v>
      </c>
      <c r="V175" s="87">
        <v>4</v>
      </c>
    </row>
    <row r="176" spans="1:22" x14ac:dyDescent="0.25">
      <c r="A176" s="85">
        <v>1</v>
      </c>
      <c r="B176" s="10" t="s">
        <v>174</v>
      </c>
      <c r="C176" s="11">
        <v>334</v>
      </c>
      <c r="D176" s="11">
        <v>360</v>
      </c>
      <c r="E176" s="11">
        <v>20</v>
      </c>
      <c r="F176" s="11">
        <v>32</v>
      </c>
      <c r="G176" s="11">
        <v>270</v>
      </c>
      <c r="H176" s="11">
        <v>170</v>
      </c>
      <c r="I176" s="11">
        <v>18</v>
      </c>
      <c r="J176" s="11">
        <v>287.18</v>
      </c>
      <c r="K176" s="11">
        <v>225.4</v>
      </c>
      <c r="L176" s="11">
        <v>56488.07</v>
      </c>
      <c r="M176" s="11">
        <v>3382.5</v>
      </c>
      <c r="N176" s="11">
        <v>1939.98</v>
      </c>
      <c r="O176" s="11">
        <v>140.25</v>
      </c>
      <c r="P176" s="11">
        <v>24906.98</v>
      </c>
      <c r="Q176" s="11">
        <v>1383.72</v>
      </c>
      <c r="R176" s="11">
        <v>1052.25</v>
      </c>
      <c r="S176" s="76">
        <v>93.13</v>
      </c>
      <c r="T176" s="92">
        <v>11</v>
      </c>
      <c r="U176" s="85">
        <v>1</v>
      </c>
      <c r="V176" s="85">
        <v>1</v>
      </c>
    </row>
    <row r="177" spans="1:22" x14ac:dyDescent="0.25">
      <c r="A177" s="86">
        <v>2</v>
      </c>
      <c r="B177" s="13" t="s">
        <v>196</v>
      </c>
      <c r="C177" s="9">
        <v>404</v>
      </c>
      <c r="D177" s="9">
        <v>374</v>
      </c>
      <c r="E177" s="9">
        <v>29</v>
      </c>
      <c r="F177" s="9">
        <v>46</v>
      </c>
      <c r="G177" s="9">
        <v>312</v>
      </c>
      <c r="H177" s="9">
        <v>172.5</v>
      </c>
      <c r="I177" s="9">
        <v>20</v>
      </c>
      <c r="J177" s="9">
        <v>437.99</v>
      </c>
      <c r="K177" s="9">
        <v>343.8</v>
      </c>
      <c r="L177" s="9">
        <v>118982.06</v>
      </c>
      <c r="M177" s="9">
        <v>5890.2</v>
      </c>
      <c r="N177" s="9">
        <v>3458.4</v>
      </c>
      <c r="O177" s="9">
        <v>164.82</v>
      </c>
      <c r="P177" s="9">
        <v>40183.360000000001</v>
      </c>
      <c r="Q177" s="9">
        <v>2148.84</v>
      </c>
      <c r="R177" s="9">
        <v>1644.63</v>
      </c>
      <c r="S177" s="77">
        <v>95.78</v>
      </c>
      <c r="T177" s="93">
        <v>11</v>
      </c>
      <c r="U177" s="86">
        <v>2</v>
      </c>
      <c r="V177" s="86">
        <v>2</v>
      </c>
    </row>
    <row r="178" spans="1:22" ht="15.75" thickBot="1" x14ac:dyDescent="0.3">
      <c r="A178" s="87">
        <v>3</v>
      </c>
      <c r="B178" s="15" t="s">
        <v>221</v>
      </c>
      <c r="C178" s="16">
        <v>494</v>
      </c>
      <c r="D178" s="16">
        <v>392</v>
      </c>
      <c r="E178" s="16">
        <v>43</v>
      </c>
      <c r="F178" s="16">
        <v>68</v>
      </c>
      <c r="G178" s="16">
        <v>358</v>
      </c>
      <c r="H178" s="16">
        <v>174.5</v>
      </c>
      <c r="I178" s="16">
        <v>22</v>
      </c>
      <c r="J178" s="16">
        <v>691.21</v>
      </c>
      <c r="K178" s="16">
        <v>542.6</v>
      </c>
      <c r="L178" s="16">
        <v>261626.63</v>
      </c>
      <c r="M178" s="16">
        <v>10592.2</v>
      </c>
      <c r="N178" s="16">
        <v>6402.77</v>
      </c>
      <c r="O178" s="16">
        <v>194.55</v>
      </c>
      <c r="P178" s="16">
        <v>68534.679999999993</v>
      </c>
      <c r="Q178" s="16">
        <v>3496.67</v>
      </c>
      <c r="R178" s="16">
        <v>2700.52</v>
      </c>
      <c r="S178" s="78">
        <v>99.57</v>
      </c>
      <c r="T178" s="94">
        <v>11</v>
      </c>
      <c r="U178" s="87">
        <v>3</v>
      </c>
      <c r="V178" s="87">
        <v>3</v>
      </c>
    </row>
    <row r="179" spans="1:22" x14ac:dyDescent="0.25">
      <c r="A179" s="85">
        <v>1</v>
      </c>
      <c r="B179" s="10" t="s">
        <v>175</v>
      </c>
      <c r="C179" s="11">
        <v>341</v>
      </c>
      <c r="D179" s="11">
        <v>361</v>
      </c>
      <c r="E179" s="11">
        <v>22</v>
      </c>
      <c r="F179" s="11">
        <v>35.5</v>
      </c>
      <c r="G179" s="11">
        <v>270</v>
      </c>
      <c r="H179" s="11">
        <v>169.5</v>
      </c>
      <c r="I179" s="11">
        <v>18</v>
      </c>
      <c r="J179" s="11">
        <v>318.49</v>
      </c>
      <c r="K179" s="11">
        <v>250</v>
      </c>
      <c r="L179" s="11">
        <v>64158.87</v>
      </c>
      <c r="M179" s="11">
        <v>3763</v>
      </c>
      <c r="N179" s="11">
        <v>2176.2600000000002</v>
      </c>
      <c r="O179" s="11">
        <v>141.93</v>
      </c>
      <c r="P179" s="11">
        <v>27866.03</v>
      </c>
      <c r="Q179" s="11">
        <v>1543.82</v>
      </c>
      <c r="R179" s="11">
        <v>1175.02</v>
      </c>
      <c r="S179" s="76">
        <v>93.54</v>
      </c>
      <c r="T179" s="92">
        <v>12</v>
      </c>
      <c r="U179" s="85">
        <v>1</v>
      </c>
      <c r="V179" s="85">
        <v>1</v>
      </c>
    </row>
    <row r="180" spans="1:22" x14ac:dyDescent="0.25">
      <c r="A180" s="86">
        <v>2</v>
      </c>
      <c r="B180" s="13" t="s">
        <v>197</v>
      </c>
      <c r="C180" s="9">
        <v>414</v>
      </c>
      <c r="D180" s="9">
        <v>375</v>
      </c>
      <c r="E180" s="9">
        <v>32</v>
      </c>
      <c r="F180" s="9">
        <v>51</v>
      </c>
      <c r="G180" s="9">
        <v>312</v>
      </c>
      <c r="H180" s="9">
        <v>171.5</v>
      </c>
      <c r="I180" s="9">
        <v>20</v>
      </c>
      <c r="J180" s="9">
        <v>485.77</v>
      </c>
      <c r="K180" s="9">
        <v>381.3</v>
      </c>
      <c r="L180" s="9">
        <v>135721.10999999999</v>
      </c>
      <c r="M180" s="9">
        <v>6556.6</v>
      </c>
      <c r="N180" s="9">
        <v>3886.58</v>
      </c>
      <c r="O180" s="9">
        <v>167.15</v>
      </c>
      <c r="P180" s="9">
        <v>44924.28</v>
      </c>
      <c r="Q180" s="9">
        <v>2395.96</v>
      </c>
      <c r="R180" s="9">
        <v>1836.42</v>
      </c>
      <c r="S180" s="77">
        <v>96.17</v>
      </c>
      <c r="T180" s="93">
        <v>12</v>
      </c>
      <c r="U180" s="86">
        <v>2</v>
      </c>
      <c r="V180" s="86">
        <v>2</v>
      </c>
    </row>
    <row r="181" spans="1:22" ht="15.75" thickBot="1" x14ac:dyDescent="0.3">
      <c r="A181" s="87">
        <v>3</v>
      </c>
      <c r="B181" s="15" t="s">
        <v>222</v>
      </c>
      <c r="C181" s="16">
        <v>510</v>
      </c>
      <c r="D181" s="16">
        <v>393</v>
      </c>
      <c r="E181" s="16">
        <v>48</v>
      </c>
      <c r="F181" s="16">
        <v>76</v>
      </c>
      <c r="G181" s="16">
        <v>358</v>
      </c>
      <c r="H181" s="16">
        <v>172.5</v>
      </c>
      <c r="I181" s="16">
        <v>22</v>
      </c>
      <c r="J181" s="16">
        <v>773.35</v>
      </c>
      <c r="K181" s="16">
        <v>607.1</v>
      </c>
      <c r="L181" s="16">
        <v>303779.05</v>
      </c>
      <c r="M181" s="16">
        <v>11912.9</v>
      </c>
      <c r="N181" s="16">
        <v>7286.5</v>
      </c>
      <c r="O181" s="16">
        <v>198.19</v>
      </c>
      <c r="P181" s="16">
        <v>77250.09</v>
      </c>
      <c r="Q181" s="16">
        <v>3931.3</v>
      </c>
      <c r="R181" s="16">
        <v>3043.64</v>
      </c>
      <c r="S181" s="78">
        <v>99.94</v>
      </c>
      <c r="T181" s="94">
        <v>12</v>
      </c>
      <c r="U181" s="87">
        <v>3</v>
      </c>
      <c r="V181" s="87">
        <v>3</v>
      </c>
    </row>
    <row r="182" spans="1:22" x14ac:dyDescent="0.25">
      <c r="A182" s="85">
        <v>1</v>
      </c>
      <c r="B182" s="10" t="s">
        <v>176</v>
      </c>
      <c r="C182" s="11">
        <v>350</v>
      </c>
      <c r="D182" s="11">
        <v>362</v>
      </c>
      <c r="E182" s="11">
        <v>24</v>
      </c>
      <c r="F182" s="11">
        <v>40</v>
      </c>
      <c r="G182" s="11">
        <v>270</v>
      </c>
      <c r="H182" s="11">
        <v>169</v>
      </c>
      <c r="I182" s="11">
        <v>18</v>
      </c>
      <c r="J182" s="11">
        <v>357.18</v>
      </c>
      <c r="K182" s="11">
        <v>280.39999999999998</v>
      </c>
      <c r="L182" s="11">
        <v>74376.59</v>
      </c>
      <c r="M182" s="11">
        <v>4250.1000000000004</v>
      </c>
      <c r="N182" s="11">
        <v>2481.31</v>
      </c>
      <c r="O182" s="11">
        <v>144.30000000000001</v>
      </c>
      <c r="P182" s="11">
        <v>31663.84</v>
      </c>
      <c r="Q182" s="11">
        <v>1749.38</v>
      </c>
      <c r="R182" s="11">
        <v>1332.11</v>
      </c>
      <c r="S182" s="76">
        <v>94.15</v>
      </c>
      <c r="T182" s="92">
        <v>13</v>
      </c>
      <c r="U182" s="85">
        <v>1</v>
      </c>
      <c r="V182" s="85">
        <v>1</v>
      </c>
    </row>
    <row r="183" spans="1:22" x14ac:dyDescent="0.25">
      <c r="A183" s="86">
        <v>2</v>
      </c>
      <c r="B183" s="13" t="s">
        <v>198</v>
      </c>
      <c r="C183" s="9">
        <v>424</v>
      </c>
      <c r="D183" s="9">
        <v>376</v>
      </c>
      <c r="E183" s="9">
        <v>35</v>
      </c>
      <c r="F183" s="9">
        <v>56</v>
      </c>
      <c r="G183" s="9">
        <v>312</v>
      </c>
      <c r="H183" s="9">
        <v>170.5</v>
      </c>
      <c r="I183" s="9">
        <v>20</v>
      </c>
      <c r="J183" s="9">
        <v>533.75</v>
      </c>
      <c r="K183" s="9">
        <v>419</v>
      </c>
      <c r="L183" s="9">
        <v>153322.14000000001</v>
      </c>
      <c r="M183" s="9">
        <v>7232.2</v>
      </c>
      <c r="N183" s="9">
        <v>4326.2</v>
      </c>
      <c r="O183" s="9">
        <v>169.49</v>
      </c>
      <c r="P183" s="9">
        <v>49742.080000000002</v>
      </c>
      <c r="Q183" s="9">
        <v>2645.86</v>
      </c>
      <c r="R183" s="9">
        <v>2030.81</v>
      </c>
      <c r="S183" s="77">
        <v>96.54</v>
      </c>
      <c r="T183" s="93">
        <v>13</v>
      </c>
      <c r="U183" s="86">
        <v>2</v>
      </c>
      <c r="V183" s="86">
        <v>2</v>
      </c>
    </row>
    <row r="184" spans="1:22" ht="15.75" thickBot="1" x14ac:dyDescent="0.3">
      <c r="A184" s="87">
        <v>3</v>
      </c>
      <c r="B184" s="15" t="s">
        <v>223</v>
      </c>
      <c r="C184" s="16">
        <v>528</v>
      </c>
      <c r="D184" s="16">
        <v>394</v>
      </c>
      <c r="E184" s="16">
        <v>53</v>
      </c>
      <c r="F184" s="16">
        <v>85</v>
      </c>
      <c r="G184" s="16">
        <v>358</v>
      </c>
      <c r="H184" s="16">
        <v>170.5</v>
      </c>
      <c r="I184" s="16">
        <v>22</v>
      </c>
      <c r="J184" s="16">
        <v>863.69</v>
      </c>
      <c r="K184" s="16">
        <v>678</v>
      </c>
      <c r="L184" s="16">
        <v>354176.39</v>
      </c>
      <c r="M184" s="16">
        <v>13415.8</v>
      </c>
      <c r="N184" s="16">
        <v>8303.2900000000009</v>
      </c>
      <c r="O184" s="16">
        <v>202.5</v>
      </c>
      <c r="P184" s="16">
        <v>87133.42</v>
      </c>
      <c r="Q184" s="16">
        <v>4423.0200000000004</v>
      </c>
      <c r="R184" s="16">
        <v>3430.99</v>
      </c>
      <c r="S184" s="78">
        <v>100.44</v>
      </c>
      <c r="T184" s="94">
        <v>13</v>
      </c>
      <c r="U184" s="87">
        <v>3</v>
      </c>
      <c r="V184" s="87">
        <v>3</v>
      </c>
    </row>
    <row r="185" spans="1:22" x14ac:dyDescent="0.25">
      <c r="A185" s="97">
        <v>1</v>
      </c>
      <c r="B185" s="84" t="s">
        <v>177</v>
      </c>
      <c r="C185" s="84">
        <v>356</v>
      </c>
      <c r="D185" s="84">
        <v>371</v>
      </c>
      <c r="E185" s="84">
        <v>27</v>
      </c>
      <c r="F185" s="84">
        <v>43</v>
      </c>
      <c r="G185" s="84">
        <v>270</v>
      </c>
      <c r="H185" s="84">
        <v>172</v>
      </c>
      <c r="I185" s="84">
        <v>18</v>
      </c>
      <c r="J185" s="84">
        <v>394.74</v>
      </c>
      <c r="K185" s="84">
        <v>309.89999999999998</v>
      </c>
      <c r="L185" s="84">
        <v>83542.720000000001</v>
      </c>
      <c r="M185" s="84">
        <v>4693.3999999999996</v>
      </c>
      <c r="N185" s="84">
        <v>2760.9</v>
      </c>
      <c r="O185" s="84">
        <v>145.47999999999999</v>
      </c>
      <c r="P185" s="84">
        <v>36649.589999999997</v>
      </c>
      <c r="Q185" s="84">
        <v>1975.72</v>
      </c>
      <c r="R185" s="84">
        <v>1506.68</v>
      </c>
      <c r="S185" s="91">
        <v>96.36</v>
      </c>
      <c r="T185" s="96">
        <v>14</v>
      </c>
      <c r="U185" s="97">
        <v>1</v>
      </c>
      <c r="V185" s="97">
        <v>1</v>
      </c>
    </row>
    <row r="186" spans="1:22" x14ac:dyDescent="0.25">
      <c r="A186" s="86">
        <v>2</v>
      </c>
      <c r="B186" s="9" t="s">
        <v>199</v>
      </c>
      <c r="C186" s="9">
        <v>434</v>
      </c>
      <c r="D186" s="9">
        <v>377</v>
      </c>
      <c r="E186" s="9">
        <v>38</v>
      </c>
      <c r="F186" s="9">
        <v>61</v>
      </c>
      <c r="G186" s="9">
        <v>312</v>
      </c>
      <c r="H186" s="9">
        <v>169.5</v>
      </c>
      <c r="I186" s="9">
        <v>20</v>
      </c>
      <c r="J186" s="9">
        <v>581.92999999999995</v>
      </c>
      <c r="K186" s="9">
        <v>456.8</v>
      </c>
      <c r="L186" s="9">
        <v>171810.18</v>
      </c>
      <c r="M186" s="9">
        <v>7917.5</v>
      </c>
      <c r="N186" s="9">
        <v>4777.34</v>
      </c>
      <c r="O186" s="9">
        <v>171.83</v>
      </c>
      <c r="P186" s="9">
        <v>54637.74</v>
      </c>
      <c r="Q186" s="9">
        <v>2898.55</v>
      </c>
      <c r="R186" s="9">
        <v>2227.81</v>
      </c>
      <c r="S186" s="77">
        <v>96.9</v>
      </c>
      <c r="T186" s="93">
        <v>14</v>
      </c>
      <c r="U186" s="86">
        <v>2</v>
      </c>
      <c r="V186" s="86">
        <v>2</v>
      </c>
    </row>
    <row r="187" spans="1:22" ht="15.75" thickBot="1" x14ac:dyDescent="0.3">
      <c r="A187" s="99">
        <v>3</v>
      </c>
      <c r="B187" s="19" t="s">
        <v>224</v>
      </c>
      <c r="C187" s="19">
        <v>548</v>
      </c>
      <c r="D187" s="19">
        <v>395</v>
      </c>
      <c r="E187" s="19">
        <v>59</v>
      </c>
      <c r="F187" s="19">
        <v>95</v>
      </c>
      <c r="G187" s="19">
        <v>358</v>
      </c>
      <c r="H187" s="19">
        <v>168</v>
      </c>
      <c r="I187" s="19">
        <v>22</v>
      </c>
      <c r="J187" s="19">
        <v>965.87</v>
      </c>
      <c r="K187" s="19">
        <v>758.2</v>
      </c>
      <c r="L187" s="19">
        <v>414486.6</v>
      </c>
      <c r="M187" s="19">
        <v>15127.3</v>
      </c>
      <c r="N187" s="19">
        <v>9480.7900000000009</v>
      </c>
      <c r="O187" s="19">
        <v>207.15</v>
      </c>
      <c r="P187" s="19">
        <v>98243.26</v>
      </c>
      <c r="Q187" s="19">
        <v>4974.34</v>
      </c>
      <c r="R187" s="19">
        <v>3868.52</v>
      </c>
      <c r="S187" s="90">
        <v>100.85</v>
      </c>
      <c r="T187" s="98">
        <v>14</v>
      </c>
      <c r="U187" s="99">
        <v>3</v>
      </c>
      <c r="V187" s="99">
        <v>3</v>
      </c>
    </row>
    <row r="188" spans="1:22" x14ac:dyDescent="0.25">
      <c r="A188" s="85">
        <v>1</v>
      </c>
      <c r="B188" s="10" t="s">
        <v>178</v>
      </c>
      <c r="C188" s="11">
        <v>364</v>
      </c>
      <c r="D188" s="11">
        <v>372</v>
      </c>
      <c r="E188" s="11">
        <v>30</v>
      </c>
      <c r="F188" s="11">
        <v>47</v>
      </c>
      <c r="G188" s="11">
        <v>270</v>
      </c>
      <c r="H188" s="11">
        <v>171</v>
      </c>
      <c r="I188" s="11">
        <v>18</v>
      </c>
      <c r="J188" s="11">
        <v>433.46</v>
      </c>
      <c r="K188" s="11">
        <v>340.3</v>
      </c>
      <c r="L188" s="11">
        <v>93889.39</v>
      </c>
      <c r="M188" s="11">
        <v>5158.8</v>
      </c>
      <c r="N188" s="11">
        <v>3062.8</v>
      </c>
      <c r="O188" s="11">
        <v>147.16999999999999</v>
      </c>
      <c r="P188" s="11">
        <v>40396.230000000003</v>
      </c>
      <c r="Q188" s="11">
        <v>2171.84</v>
      </c>
      <c r="R188" s="11">
        <v>1659.03</v>
      </c>
      <c r="S188" s="76">
        <v>96.54</v>
      </c>
      <c r="T188" s="92">
        <v>15</v>
      </c>
      <c r="U188" s="85">
        <v>1</v>
      </c>
      <c r="V188" s="85">
        <v>1</v>
      </c>
    </row>
    <row r="189" spans="1:22" x14ac:dyDescent="0.25">
      <c r="A189" s="86">
        <v>2</v>
      </c>
      <c r="B189" s="13" t="s">
        <v>200</v>
      </c>
      <c r="C189" s="9">
        <v>446</v>
      </c>
      <c r="D189" s="9">
        <v>378</v>
      </c>
      <c r="E189" s="9">
        <v>42</v>
      </c>
      <c r="F189" s="9">
        <v>67</v>
      </c>
      <c r="G189" s="9">
        <v>312</v>
      </c>
      <c r="H189" s="9">
        <v>168</v>
      </c>
      <c r="I189" s="9">
        <v>20</v>
      </c>
      <c r="J189" s="9">
        <v>640.99</v>
      </c>
      <c r="K189" s="9">
        <v>503.2</v>
      </c>
      <c r="L189" s="9">
        <v>195206.29</v>
      </c>
      <c r="M189" s="9">
        <v>8753.7000000000007</v>
      </c>
      <c r="N189" s="9">
        <v>5336.35</v>
      </c>
      <c r="O189" s="9">
        <v>174.51</v>
      </c>
      <c r="P189" s="9">
        <v>60526.720000000001</v>
      </c>
      <c r="Q189" s="9">
        <v>3202.47</v>
      </c>
      <c r="R189" s="9">
        <v>2466.48</v>
      </c>
      <c r="S189" s="77">
        <v>97.17</v>
      </c>
      <c r="T189" s="93">
        <v>15</v>
      </c>
      <c r="U189" s="86">
        <v>2</v>
      </c>
      <c r="V189" s="86">
        <v>2</v>
      </c>
    </row>
    <row r="190" spans="1:22" ht="15.75" thickBot="1" x14ac:dyDescent="0.3">
      <c r="A190" s="87">
        <v>3</v>
      </c>
      <c r="B190" s="15" t="s">
        <v>225</v>
      </c>
      <c r="C190" s="16">
        <v>564</v>
      </c>
      <c r="D190" s="16">
        <v>410</v>
      </c>
      <c r="E190" s="16">
        <v>65</v>
      </c>
      <c r="F190" s="16">
        <v>103</v>
      </c>
      <c r="G190" s="16">
        <v>358</v>
      </c>
      <c r="H190" s="16">
        <v>172.5</v>
      </c>
      <c r="I190" s="16">
        <v>22</v>
      </c>
      <c r="J190" s="16">
        <v>1081.45</v>
      </c>
      <c r="K190" s="16">
        <v>848.9</v>
      </c>
      <c r="L190" s="16">
        <v>482318.02</v>
      </c>
      <c r="M190" s="16">
        <v>17103.5</v>
      </c>
      <c r="N190" s="16">
        <v>10811.51</v>
      </c>
      <c r="O190" s="16">
        <v>211.18</v>
      </c>
      <c r="P190" s="16">
        <v>119192.55</v>
      </c>
      <c r="Q190" s="16">
        <v>5814.27</v>
      </c>
      <c r="R190" s="16">
        <v>4525.42</v>
      </c>
      <c r="S190" s="78">
        <v>104.98</v>
      </c>
      <c r="T190" s="94">
        <v>15</v>
      </c>
      <c r="U190" s="87">
        <v>3</v>
      </c>
      <c r="V190" s="87">
        <v>3</v>
      </c>
    </row>
    <row r="191" spans="1:22" x14ac:dyDescent="0.25">
      <c r="A191" s="85">
        <v>1</v>
      </c>
      <c r="B191" s="10" t="s">
        <v>179</v>
      </c>
      <c r="C191" s="11">
        <v>374</v>
      </c>
      <c r="D191" s="11">
        <v>373</v>
      </c>
      <c r="E191" s="11">
        <v>33</v>
      </c>
      <c r="F191" s="11">
        <v>52</v>
      </c>
      <c r="G191" s="11">
        <v>270</v>
      </c>
      <c r="H191" s="11">
        <v>170</v>
      </c>
      <c r="I191" s="11">
        <v>18</v>
      </c>
      <c r="J191" s="11">
        <v>479.8</v>
      </c>
      <c r="K191" s="11">
        <v>376.6</v>
      </c>
      <c r="L191" s="11">
        <v>107317.14</v>
      </c>
      <c r="M191" s="11">
        <v>5738.9</v>
      </c>
      <c r="N191" s="11">
        <v>3441.68</v>
      </c>
      <c r="O191" s="11">
        <v>149.56</v>
      </c>
      <c r="P191" s="11">
        <v>45068.65</v>
      </c>
      <c r="Q191" s="11">
        <v>2416.5500000000002</v>
      </c>
      <c r="R191" s="11">
        <v>1848.28</v>
      </c>
      <c r="S191" s="76">
        <v>96.92</v>
      </c>
      <c r="T191" s="92">
        <v>16</v>
      </c>
      <c r="U191" s="85">
        <v>1</v>
      </c>
      <c r="V191" s="85">
        <v>1</v>
      </c>
    </row>
    <row r="192" spans="1:22" x14ac:dyDescent="0.25">
      <c r="A192" s="86">
        <v>2</v>
      </c>
      <c r="B192" s="13" t="s">
        <v>201</v>
      </c>
      <c r="C192" s="9">
        <v>458</v>
      </c>
      <c r="D192" s="9">
        <v>392</v>
      </c>
      <c r="E192" s="9">
        <v>46</v>
      </c>
      <c r="F192" s="9">
        <v>73</v>
      </c>
      <c r="G192" s="9">
        <v>312</v>
      </c>
      <c r="H192" s="9">
        <v>173</v>
      </c>
      <c r="I192" s="9">
        <v>20</v>
      </c>
      <c r="J192" s="9">
        <v>719.27</v>
      </c>
      <c r="K192" s="9">
        <v>564.6</v>
      </c>
      <c r="L192" s="9">
        <v>227053.17</v>
      </c>
      <c r="M192" s="9">
        <v>9915</v>
      </c>
      <c r="N192" s="9">
        <v>6094.32</v>
      </c>
      <c r="O192" s="9">
        <v>177.67</v>
      </c>
      <c r="P192" s="9">
        <v>73566.95</v>
      </c>
      <c r="Q192" s="9">
        <v>3753.42</v>
      </c>
      <c r="R192" s="9">
        <v>2891.61</v>
      </c>
      <c r="S192" s="77">
        <v>101.13</v>
      </c>
      <c r="T192" s="93">
        <v>16</v>
      </c>
      <c r="U192" s="86">
        <v>2</v>
      </c>
      <c r="V192" s="86">
        <v>2</v>
      </c>
    </row>
    <row r="193" spans="1:22" ht="15.75" thickBot="1" x14ac:dyDescent="0.3">
      <c r="A193" s="87">
        <v>3</v>
      </c>
      <c r="B193" s="15" t="s">
        <v>226</v>
      </c>
      <c r="C193" s="16">
        <v>588</v>
      </c>
      <c r="D193" s="16">
        <v>412</v>
      </c>
      <c r="E193" s="16">
        <v>72</v>
      </c>
      <c r="F193" s="16">
        <v>115</v>
      </c>
      <c r="G193" s="16">
        <v>358</v>
      </c>
      <c r="H193" s="16">
        <v>170</v>
      </c>
      <c r="I193" s="16">
        <v>22</v>
      </c>
      <c r="J193" s="16">
        <v>1209.51</v>
      </c>
      <c r="K193" s="16">
        <v>949.5</v>
      </c>
      <c r="L193" s="16">
        <v>569246.79</v>
      </c>
      <c r="M193" s="16">
        <v>19362.099999999999</v>
      </c>
      <c r="N193" s="16">
        <v>12395.01</v>
      </c>
      <c r="O193" s="16">
        <v>216.94</v>
      </c>
      <c r="P193" s="16">
        <v>135224.95999999999</v>
      </c>
      <c r="Q193" s="16">
        <v>6564.32</v>
      </c>
      <c r="R193" s="16">
        <v>5120.62</v>
      </c>
      <c r="S193" s="78">
        <v>105.74</v>
      </c>
      <c r="T193" s="94">
        <v>16</v>
      </c>
      <c r="U193" s="87">
        <v>3</v>
      </c>
      <c r="V193" s="87">
        <v>3</v>
      </c>
    </row>
    <row r="194" spans="1:22" x14ac:dyDescent="0.25">
      <c r="A194" s="85">
        <v>1</v>
      </c>
      <c r="B194" s="10" t="s">
        <v>180</v>
      </c>
      <c r="C194" s="11">
        <v>384</v>
      </c>
      <c r="D194" s="11">
        <v>374</v>
      </c>
      <c r="E194" s="11">
        <v>36</v>
      </c>
      <c r="F194" s="11">
        <v>57</v>
      </c>
      <c r="G194" s="11">
        <v>270</v>
      </c>
      <c r="H194" s="11">
        <v>169</v>
      </c>
      <c r="I194" s="11">
        <v>18</v>
      </c>
      <c r="J194" s="11">
        <v>526.34</v>
      </c>
      <c r="K194" s="11">
        <v>413.2</v>
      </c>
      <c r="L194" s="11">
        <v>121512.35</v>
      </c>
      <c r="M194" s="11">
        <v>6328.8</v>
      </c>
      <c r="N194" s="11">
        <v>3831.76</v>
      </c>
      <c r="O194" s="11">
        <v>151.94</v>
      </c>
      <c r="P194" s="11">
        <v>49816.72</v>
      </c>
      <c r="Q194" s="11">
        <v>2664</v>
      </c>
      <c r="R194" s="11">
        <v>2040.04</v>
      </c>
      <c r="S194" s="76">
        <v>97.29</v>
      </c>
      <c r="T194" s="92">
        <v>17</v>
      </c>
      <c r="U194" s="85">
        <v>1</v>
      </c>
      <c r="V194" s="85">
        <v>1</v>
      </c>
    </row>
    <row r="195" spans="1:22" x14ac:dyDescent="0.25">
      <c r="A195" s="86">
        <v>2</v>
      </c>
      <c r="B195" s="13" t="s">
        <v>202</v>
      </c>
      <c r="C195" s="9">
        <v>472</v>
      </c>
      <c r="D195" s="9">
        <v>393</v>
      </c>
      <c r="E195" s="9">
        <v>50</v>
      </c>
      <c r="F195" s="9">
        <v>80</v>
      </c>
      <c r="G195" s="9">
        <v>312</v>
      </c>
      <c r="H195" s="9">
        <v>171.5</v>
      </c>
      <c r="I195" s="9">
        <v>20</v>
      </c>
      <c r="J195" s="9">
        <v>788.23</v>
      </c>
      <c r="K195" s="9">
        <v>618.79999999999995</v>
      </c>
      <c r="L195" s="9">
        <v>258357.05</v>
      </c>
      <c r="M195" s="9">
        <v>10947.3</v>
      </c>
      <c r="N195" s="9">
        <v>6796.66</v>
      </c>
      <c r="O195" s="9">
        <v>181.04</v>
      </c>
      <c r="P195" s="9">
        <v>81286.570000000007</v>
      </c>
      <c r="Q195" s="9">
        <v>4136.72</v>
      </c>
      <c r="R195" s="9">
        <v>3191.54</v>
      </c>
      <c r="S195" s="77">
        <v>101.55</v>
      </c>
      <c r="T195" s="93">
        <v>17</v>
      </c>
      <c r="U195" s="86">
        <v>2</v>
      </c>
      <c r="V195" s="86">
        <v>2</v>
      </c>
    </row>
    <row r="196" spans="1:22" ht="15.75" thickBot="1" x14ac:dyDescent="0.3">
      <c r="A196" s="87">
        <v>3</v>
      </c>
      <c r="B196" s="15" t="s">
        <v>227</v>
      </c>
      <c r="C196" s="16">
        <v>616</v>
      </c>
      <c r="D196" s="16">
        <v>414</v>
      </c>
      <c r="E196" s="16">
        <v>80</v>
      </c>
      <c r="F196" s="16">
        <v>129</v>
      </c>
      <c r="G196" s="16">
        <v>358</v>
      </c>
      <c r="H196" s="16">
        <v>167</v>
      </c>
      <c r="I196" s="16">
        <v>22</v>
      </c>
      <c r="J196" s="16">
        <v>1358.67</v>
      </c>
      <c r="K196" s="16">
        <v>1066.5999999999999</v>
      </c>
      <c r="L196" s="16">
        <v>679972.83</v>
      </c>
      <c r="M196" s="16">
        <v>22077</v>
      </c>
      <c r="N196" s="16">
        <v>14322.16</v>
      </c>
      <c r="O196" s="16">
        <v>223.71</v>
      </c>
      <c r="P196" s="16">
        <v>154171.56</v>
      </c>
      <c r="Q196" s="16">
        <v>7447.9</v>
      </c>
      <c r="R196" s="16">
        <v>5823.25</v>
      </c>
      <c r="S196" s="78">
        <v>106.52</v>
      </c>
      <c r="T196" s="94">
        <v>17</v>
      </c>
      <c r="U196" s="87">
        <v>3</v>
      </c>
      <c r="V196" s="87">
        <v>3</v>
      </c>
    </row>
    <row r="197" spans="1:22" x14ac:dyDescent="0.25">
      <c r="A197" s="85">
        <v>1</v>
      </c>
      <c r="B197" s="10" t="s">
        <v>181</v>
      </c>
      <c r="C197" s="11">
        <v>396</v>
      </c>
      <c r="D197" s="11">
        <v>375</v>
      </c>
      <c r="E197" s="11">
        <v>39</v>
      </c>
      <c r="F197" s="11">
        <v>63</v>
      </c>
      <c r="G197" s="11">
        <v>270</v>
      </c>
      <c r="H197" s="11">
        <v>168</v>
      </c>
      <c r="I197" s="11">
        <v>18</v>
      </c>
      <c r="J197" s="11">
        <v>580.58000000000004</v>
      </c>
      <c r="K197" s="11">
        <v>455.8</v>
      </c>
      <c r="L197" s="11">
        <v>139424.85999999999</v>
      </c>
      <c r="M197" s="11">
        <v>7041.7</v>
      </c>
      <c r="N197" s="11">
        <v>4307.16</v>
      </c>
      <c r="O197" s="11">
        <v>154.97</v>
      </c>
      <c r="P197" s="11">
        <v>55520.26</v>
      </c>
      <c r="Q197" s="11">
        <v>2961.08</v>
      </c>
      <c r="R197" s="11">
        <v>2269.4499999999998</v>
      </c>
      <c r="S197" s="76">
        <v>97.79</v>
      </c>
      <c r="T197" s="92">
        <v>18</v>
      </c>
      <c r="U197" s="85">
        <v>1</v>
      </c>
      <c r="V197" s="85">
        <v>1</v>
      </c>
    </row>
    <row r="198" spans="1:22" x14ac:dyDescent="0.25">
      <c r="A198" s="86">
        <v>2</v>
      </c>
      <c r="B198" s="13" t="s">
        <v>203</v>
      </c>
      <c r="C198" s="9">
        <v>488</v>
      </c>
      <c r="D198" s="9">
        <v>394</v>
      </c>
      <c r="E198" s="9">
        <v>55</v>
      </c>
      <c r="F198" s="9">
        <v>88</v>
      </c>
      <c r="G198" s="9">
        <v>312</v>
      </c>
      <c r="H198" s="9">
        <v>169.5</v>
      </c>
      <c r="I198" s="9">
        <v>20</v>
      </c>
      <c r="J198" s="9">
        <v>868.47</v>
      </c>
      <c r="K198" s="9">
        <v>681.8</v>
      </c>
      <c r="L198" s="9">
        <v>296560.11</v>
      </c>
      <c r="M198" s="9">
        <v>12154.1</v>
      </c>
      <c r="N198" s="9">
        <v>7629.66</v>
      </c>
      <c r="O198" s="9">
        <v>184.79</v>
      </c>
      <c r="P198" s="9">
        <v>90173.86</v>
      </c>
      <c r="Q198" s="9">
        <v>4577.3500000000004</v>
      </c>
      <c r="R198" s="9">
        <v>3538.66</v>
      </c>
      <c r="S198" s="77">
        <v>101.9</v>
      </c>
      <c r="T198" s="93">
        <v>18</v>
      </c>
      <c r="U198" s="86">
        <v>2</v>
      </c>
      <c r="V198" s="86">
        <v>2</v>
      </c>
    </row>
    <row r="199" spans="1:22" ht="15.75" thickBot="1" x14ac:dyDescent="0.3">
      <c r="A199" s="87">
        <v>3</v>
      </c>
      <c r="B199" s="15" t="s">
        <v>228</v>
      </c>
      <c r="C199" s="16">
        <v>638</v>
      </c>
      <c r="D199" s="16">
        <v>430</v>
      </c>
      <c r="E199" s="16">
        <v>87</v>
      </c>
      <c r="F199" s="16">
        <v>140</v>
      </c>
      <c r="G199" s="16">
        <v>358</v>
      </c>
      <c r="H199" s="16">
        <v>171.5</v>
      </c>
      <c r="I199" s="16">
        <v>22</v>
      </c>
      <c r="J199" s="16">
        <v>1519.61</v>
      </c>
      <c r="K199" s="16">
        <v>1192.9000000000001</v>
      </c>
      <c r="L199" s="16">
        <v>800682.16</v>
      </c>
      <c r="M199" s="16">
        <v>25099.8</v>
      </c>
      <c r="N199" s="16">
        <v>16419.75</v>
      </c>
      <c r="O199" s="16">
        <v>229.54</v>
      </c>
      <c r="P199" s="16">
        <v>187578.96</v>
      </c>
      <c r="Q199" s="16">
        <v>8724.6</v>
      </c>
      <c r="R199" s="16">
        <v>6820.27</v>
      </c>
      <c r="S199" s="78">
        <v>111.1</v>
      </c>
      <c r="T199" s="94">
        <v>18</v>
      </c>
      <c r="U199" s="87">
        <v>3</v>
      </c>
      <c r="V199" s="87">
        <v>3</v>
      </c>
    </row>
    <row r="200" spans="1:22" x14ac:dyDescent="0.25">
      <c r="A200" s="85">
        <v>1</v>
      </c>
      <c r="B200" s="10" t="s">
        <v>182</v>
      </c>
      <c r="C200" s="11">
        <v>408</v>
      </c>
      <c r="D200" s="11">
        <v>385</v>
      </c>
      <c r="E200" s="11">
        <v>43</v>
      </c>
      <c r="F200" s="11">
        <v>69</v>
      </c>
      <c r="G200" s="11">
        <v>270</v>
      </c>
      <c r="H200" s="11">
        <v>171</v>
      </c>
      <c r="I200" s="11">
        <v>18</v>
      </c>
      <c r="J200" s="11">
        <v>650.17999999999995</v>
      </c>
      <c r="K200" s="11">
        <v>510.4</v>
      </c>
      <c r="L200" s="11">
        <v>162282.28</v>
      </c>
      <c r="M200" s="11">
        <v>7955</v>
      </c>
      <c r="N200" s="11">
        <v>4912.82</v>
      </c>
      <c r="O200" s="11">
        <v>157.99</v>
      </c>
      <c r="P200" s="11">
        <v>65823.94</v>
      </c>
      <c r="Q200" s="11">
        <v>3419.43</v>
      </c>
      <c r="R200" s="11">
        <v>2622.83</v>
      </c>
      <c r="S200" s="76">
        <v>100.62</v>
      </c>
      <c r="T200" s="92">
        <v>19</v>
      </c>
      <c r="U200" s="85">
        <v>1</v>
      </c>
      <c r="V200" s="85">
        <v>1</v>
      </c>
    </row>
    <row r="201" spans="1:22" x14ac:dyDescent="0.25">
      <c r="A201" s="86">
        <v>2</v>
      </c>
      <c r="B201" s="13" t="s">
        <v>204</v>
      </c>
      <c r="C201" s="9">
        <v>506</v>
      </c>
      <c r="D201" s="9">
        <v>395</v>
      </c>
      <c r="E201" s="9">
        <v>60</v>
      </c>
      <c r="F201" s="9">
        <v>97</v>
      </c>
      <c r="G201" s="9">
        <v>312</v>
      </c>
      <c r="H201" s="9">
        <v>167.5</v>
      </c>
      <c r="I201" s="9">
        <v>20</v>
      </c>
      <c r="J201" s="9">
        <v>956.93</v>
      </c>
      <c r="K201" s="9">
        <v>751.2</v>
      </c>
      <c r="L201" s="9">
        <v>342451.59</v>
      </c>
      <c r="M201" s="9">
        <v>13535.6</v>
      </c>
      <c r="N201" s="9">
        <v>8591.51</v>
      </c>
      <c r="O201" s="9">
        <v>189.17</v>
      </c>
      <c r="P201" s="9">
        <v>100237.84</v>
      </c>
      <c r="Q201" s="9">
        <v>5075.33</v>
      </c>
      <c r="R201" s="9">
        <v>3929.92</v>
      </c>
      <c r="S201" s="77">
        <v>102.35</v>
      </c>
      <c r="T201" s="93">
        <v>19</v>
      </c>
      <c r="U201" s="86">
        <v>2</v>
      </c>
      <c r="V201" s="86">
        <v>2</v>
      </c>
    </row>
    <row r="202" spans="1:22" ht="15.75" thickBot="1" x14ac:dyDescent="0.3">
      <c r="A202" s="87">
        <v>3</v>
      </c>
      <c r="B202" s="15" t="s">
        <v>229</v>
      </c>
      <c r="C202" s="16">
        <v>668</v>
      </c>
      <c r="D202" s="16">
        <v>435</v>
      </c>
      <c r="E202" s="16">
        <v>96</v>
      </c>
      <c r="F202" s="16">
        <v>155</v>
      </c>
      <c r="G202" s="16">
        <v>358</v>
      </c>
      <c r="H202" s="16">
        <v>169.5</v>
      </c>
      <c r="I202" s="16">
        <v>22</v>
      </c>
      <c r="J202" s="16">
        <v>1696.33</v>
      </c>
      <c r="K202" s="16">
        <v>1331.6</v>
      </c>
      <c r="L202" s="16">
        <v>952172.58</v>
      </c>
      <c r="M202" s="16">
        <v>28508.2</v>
      </c>
      <c r="N202" s="16">
        <v>18868.64</v>
      </c>
      <c r="O202" s="16">
        <v>236.92</v>
      </c>
      <c r="P202" s="16">
        <v>215398.09</v>
      </c>
      <c r="Q202" s="16">
        <v>9903.36</v>
      </c>
      <c r="R202" s="16">
        <v>7755.88</v>
      </c>
      <c r="S202" s="78">
        <v>112.68</v>
      </c>
      <c r="T202" s="94">
        <v>19</v>
      </c>
      <c r="U202" s="87">
        <v>3</v>
      </c>
      <c r="V202" s="87">
        <v>3</v>
      </c>
    </row>
    <row r="203" spans="1:22" x14ac:dyDescent="0.25">
      <c r="A203" s="85">
        <v>1</v>
      </c>
      <c r="B203" s="10" t="s">
        <v>183</v>
      </c>
      <c r="C203" s="11">
        <v>422</v>
      </c>
      <c r="D203" s="11">
        <v>387</v>
      </c>
      <c r="E203" s="11">
        <v>47</v>
      </c>
      <c r="F203" s="11">
        <v>76</v>
      </c>
      <c r="G203" s="11">
        <v>270</v>
      </c>
      <c r="H203" s="11">
        <v>170</v>
      </c>
      <c r="I203" s="11">
        <v>18</v>
      </c>
      <c r="J203" s="11">
        <v>717.92</v>
      </c>
      <c r="K203" s="11">
        <v>563.6</v>
      </c>
      <c r="L203" s="11">
        <v>187072.37</v>
      </c>
      <c r="M203" s="11">
        <v>8866</v>
      </c>
      <c r="N203" s="11">
        <v>5534.78</v>
      </c>
      <c r="O203" s="11">
        <v>161.41999999999999</v>
      </c>
      <c r="P203" s="11">
        <v>73671.75</v>
      </c>
      <c r="Q203" s="11">
        <v>3807.33</v>
      </c>
      <c r="R203" s="11">
        <v>2923.99</v>
      </c>
      <c r="S203" s="76">
        <v>101.3</v>
      </c>
      <c r="T203" s="92">
        <v>20</v>
      </c>
      <c r="U203" s="85">
        <v>1</v>
      </c>
      <c r="V203" s="85">
        <v>1</v>
      </c>
    </row>
    <row r="204" spans="1:22" ht="15.75" thickBot="1" x14ac:dyDescent="0.3">
      <c r="A204" s="87">
        <v>2</v>
      </c>
      <c r="B204" s="15" t="s">
        <v>205</v>
      </c>
      <c r="C204" s="16">
        <v>520</v>
      </c>
      <c r="D204" s="16">
        <v>409</v>
      </c>
      <c r="E204" s="16">
        <v>65</v>
      </c>
      <c r="F204" s="16">
        <v>104</v>
      </c>
      <c r="G204" s="16">
        <v>312</v>
      </c>
      <c r="H204" s="16">
        <v>172</v>
      </c>
      <c r="I204" s="16">
        <v>20</v>
      </c>
      <c r="J204" s="16">
        <v>1056.95</v>
      </c>
      <c r="K204" s="16">
        <v>829.7</v>
      </c>
      <c r="L204" s="16">
        <v>392963.38</v>
      </c>
      <c r="M204" s="16">
        <v>15114</v>
      </c>
      <c r="N204" s="16">
        <v>9664.42</v>
      </c>
      <c r="O204" s="16">
        <v>192.82</v>
      </c>
      <c r="P204" s="16">
        <v>119352.51</v>
      </c>
      <c r="Q204" s="16">
        <v>5836.31</v>
      </c>
      <c r="R204" s="16">
        <v>4520.43</v>
      </c>
      <c r="S204" s="78">
        <v>106.26</v>
      </c>
      <c r="T204" s="94">
        <v>20</v>
      </c>
      <c r="U204" s="87">
        <v>2</v>
      </c>
      <c r="V204" s="87">
        <v>2</v>
      </c>
    </row>
    <row r="205" spans="1:22" x14ac:dyDescent="0.25">
      <c r="A205" s="85">
        <v>1</v>
      </c>
      <c r="B205" s="10" t="s">
        <v>184</v>
      </c>
      <c r="C205" s="11">
        <v>440</v>
      </c>
      <c r="D205" s="11">
        <v>389</v>
      </c>
      <c r="E205" s="11">
        <v>52</v>
      </c>
      <c r="F205" s="11">
        <v>85</v>
      </c>
      <c r="G205" s="11">
        <v>270</v>
      </c>
      <c r="H205" s="11">
        <v>168.5</v>
      </c>
      <c r="I205" s="11">
        <v>18</v>
      </c>
      <c r="J205" s="11">
        <v>804.48</v>
      </c>
      <c r="K205" s="11">
        <v>631.5</v>
      </c>
      <c r="L205" s="11">
        <v>221339.16</v>
      </c>
      <c r="M205" s="11">
        <v>10060.9</v>
      </c>
      <c r="N205" s="11">
        <v>6361.1</v>
      </c>
      <c r="O205" s="11">
        <v>165.87</v>
      </c>
      <c r="P205" s="11">
        <v>83732.23</v>
      </c>
      <c r="Q205" s="11">
        <v>4305</v>
      </c>
      <c r="R205" s="11">
        <v>3311.01</v>
      </c>
      <c r="S205" s="76">
        <v>102.02</v>
      </c>
      <c r="T205" s="92">
        <v>21</v>
      </c>
      <c r="U205" s="85">
        <v>1</v>
      </c>
      <c r="V205" s="85">
        <v>1</v>
      </c>
    </row>
    <row r="206" spans="1:22" ht="15.75" thickBot="1" x14ac:dyDescent="0.3">
      <c r="A206" s="87">
        <v>2</v>
      </c>
      <c r="B206" s="15" t="s">
        <v>206</v>
      </c>
      <c r="C206" s="16">
        <v>540</v>
      </c>
      <c r="D206" s="16">
        <v>411</v>
      </c>
      <c r="E206" s="16">
        <v>71</v>
      </c>
      <c r="F206" s="16">
        <v>114</v>
      </c>
      <c r="G206" s="16">
        <v>312</v>
      </c>
      <c r="H206" s="16">
        <v>170</v>
      </c>
      <c r="I206" s="16">
        <v>20</v>
      </c>
      <c r="J206" s="16">
        <v>1162.03</v>
      </c>
      <c r="K206" s="16">
        <v>912.2</v>
      </c>
      <c r="L206" s="16">
        <v>454051.02</v>
      </c>
      <c r="M206" s="16">
        <v>16816.7</v>
      </c>
      <c r="N206" s="16">
        <v>10869.85</v>
      </c>
      <c r="O206" s="16">
        <v>197.67</v>
      </c>
      <c r="P206" s="16">
        <v>132896.31</v>
      </c>
      <c r="Q206" s="16">
        <v>6466.97</v>
      </c>
      <c r="R206" s="16">
        <v>5017.71</v>
      </c>
      <c r="S206" s="78">
        <v>106.94</v>
      </c>
      <c r="T206" s="94">
        <v>21</v>
      </c>
      <c r="U206" s="87">
        <v>2</v>
      </c>
      <c r="V206" s="87">
        <v>2</v>
      </c>
    </row>
    <row r="207" spans="1:22" ht="15.75" thickBot="1" x14ac:dyDescent="0.3">
      <c r="A207" s="88">
        <v>1</v>
      </c>
      <c r="B207" s="38" t="s">
        <v>207</v>
      </c>
      <c r="C207" s="39">
        <v>562</v>
      </c>
      <c r="D207" s="39">
        <v>413</v>
      </c>
      <c r="E207" s="39">
        <v>77</v>
      </c>
      <c r="F207" s="39">
        <v>125</v>
      </c>
      <c r="G207" s="39">
        <v>312</v>
      </c>
      <c r="H207" s="39">
        <v>168</v>
      </c>
      <c r="I207" s="39">
        <v>20</v>
      </c>
      <c r="J207" s="39">
        <v>1276.17</v>
      </c>
      <c r="K207" s="39">
        <v>1001.8</v>
      </c>
      <c r="L207" s="39">
        <v>526659.93000000005</v>
      </c>
      <c r="M207" s="39">
        <v>18742.400000000001</v>
      </c>
      <c r="N207" s="39">
        <v>12243.01</v>
      </c>
      <c r="O207" s="39">
        <v>203.15</v>
      </c>
      <c r="P207" s="39">
        <v>148011.26999999999</v>
      </c>
      <c r="Q207" s="39">
        <v>7167.62</v>
      </c>
      <c r="R207" s="39">
        <v>5568.89</v>
      </c>
      <c r="S207" s="89">
        <v>107.69</v>
      </c>
      <c r="T207" s="95">
        <v>22</v>
      </c>
      <c r="U207" s="88">
        <v>1</v>
      </c>
      <c r="V207" s="88">
        <v>1</v>
      </c>
    </row>
    <row r="208" spans="1:22" ht="15.75" thickBot="1" x14ac:dyDescent="0.3">
      <c r="A208" s="88">
        <v>1</v>
      </c>
      <c r="B208" s="38" t="s">
        <v>208</v>
      </c>
      <c r="C208" s="39">
        <v>580</v>
      </c>
      <c r="D208" s="39">
        <v>426</v>
      </c>
      <c r="E208" s="39">
        <v>84</v>
      </c>
      <c r="F208" s="39">
        <v>134</v>
      </c>
      <c r="G208" s="39">
        <v>312</v>
      </c>
      <c r="H208" s="39">
        <v>171</v>
      </c>
      <c r="I208" s="39">
        <v>20</v>
      </c>
      <c r="J208" s="39">
        <v>1407.19</v>
      </c>
      <c r="K208" s="39">
        <v>1104.7</v>
      </c>
      <c r="L208" s="39">
        <v>606878.23</v>
      </c>
      <c r="M208" s="39">
        <v>20926.8</v>
      </c>
      <c r="N208" s="39">
        <v>13777.86</v>
      </c>
      <c r="O208" s="39">
        <v>207.67</v>
      </c>
      <c r="P208" s="39">
        <v>174271.92</v>
      </c>
      <c r="Q208" s="39">
        <v>8181.78</v>
      </c>
      <c r="R208" s="39">
        <v>6362.61</v>
      </c>
      <c r="S208" s="89">
        <v>111.29</v>
      </c>
      <c r="T208" s="95">
        <v>23</v>
      </c>
      <c r="U208" s="88">
        <v>1</v>
      </c>
      <c r="V208" s="88">
        <v>1</v>
      </c>
    </row>
    <row r="209" spans="1:22" ht="15.75" thickBot="1" x14ac:dyDescent="0.3">
      <c r="A209" s="88">
        <v>1</v>
      </c>
      <c r="B209" s="38" t="s">
        <v>209</v>
      </c>
      <c r="C209" s="39">
        <v>604</v>
      </c>
      <c r="D209" s="39">
        <v>430</v>
      </c>
      <c r="E209" s="39">
        <v>92</v>
      </c>
      <c r="F209" s="39">
        <v>146</v>
      </c>
      <c r="G209" s="39">
        <v>312</v>
      </c>
      <c r="H209" s="39">
        <v>169</v>
      </c>
      <c r="I209" s="39">
        <v>20</v>
      </c>
      <c r="J209" s="39">
        <v>1546.07</v>
      </c>
      <c r="K209" s="39">
        <v>1213.7</v>
      </c>
      <c r="L209" s="39">
        <v>704826.44</v>
      </c>
      <c r="M209" s="39">
        <v>23338.6</v>
      </c>
      <c r="N209" s="39">
        <v>15522.09</v>
      </c>
      <c r="O209" s="39">
        <v>213.51</v>
      </c>
      <c r="P209" s="39">
        <v>195579.56</v>
      </c>
      <c r="Q209" s="39">
        <v>9096.7199999999993</v>
      </c>
      <c r="R209" s="39">
        <v>7087.61</v>
      </c>
      <c r="S209" s="89">
        <v>112.47</v>
      </c>
      <c r="T209" s="95">
        <v>24</v>
      </c>
      <c r="U209" s="88">
        <v>1</v>
      </c>
      <c r="V209" s="88">
        <v>1</v>
      </c>
    </row>
    <row r="210" spans="1:22" ht="15.75" thickBot="1" x14ac:dyDescent="0.3"/>
    <row r="211" spans="1:22" x14ac:dyDescent="0.25">
      <c r="A211" s="204">
        <v>1</v>
      </c>
      <c r="B211" s="199" t="s">
        <v>230</v>
      </c>
      <c r="C211" s="11">
        <v>128</v>
      </c>
      <c r="D211" s="11">
        <v>118</v>
      </c>
      <c r="E211" s="11">
        <v>9</v>
      </c>
      <c r="F211" s="11">
        <v>9</v>
      </c>
      <c r="G211" s="11">
        <v>110</v>
      </c>
      <c r="H211" s="11">
        <v>54.5</v>
      </c>
      <c r="I211" s="11">
        <v>12</v>
      </c>
      <c r="J211" s="11">
        <v>32.380000000000003</v>
      </c>
      <c r="K211" s="11">
        <v>25.4</v>
      </c>
      <c r="L211" s="11">
        <v>887.11</v>
      </c>
      <c r="M211" s="11">
        <v>138.6</v>
      </c>
      <c r="N211" s="11">
        <v>80.040000000000006</v>
      </c>
      <c r="O211" s="11">
        <v>52.35</v>
      </c>
      <c r="P211" s="11">
        <v>247.82</v>
      </c>
      <c r="Q211" s="11">
        <v>42</v>
      </c>
      <c r="R211" s="11">
        <v>32.89</v>
      </c>
      <c r="S211" s="12">
        <v>27.67</v>
      </c>
      <c r="T211" s="73">
        <v>1</v>
      </c>
      <c r="U211" s="80">
        <v>1</v>
      </c>
      <c r="V211" s="204">
        <v>1</v>
      </c>
    </row>
    <row r="212" spans="1:22" x14ac:dyDescent="0.25">
      <c r="A212" s="205">
        <v>2</v>
      </c>
      <c r="B212" s="198" t="s">
        <v>231</v>
      </c>
      <c r="C212" s="9">
        <v>200</v>
      </c>
      <c r="D212" s="9">
        <v>204</v>
      </c>
      <c r="E212" s="9">
        <v>12</v>
      </c>
      <c r="F212" s="9">
        <v>12</v>
      </c>
      <c r="G212" s="9">
        <v>176</v>
      </c>
      <c r="H212" s="9">
        <v>96</v>
      </c>
      <c r="I212" s="9">
        <v>13</v>
      </c>
      <c r="J212" s="9">
        <v>71.53</v>
      </c>
      <c r="K212" s="9">
        <v>56.2</v>
      </c>
      <c r="L212" s="9">
        <v>4982.3</v>
      </c>
      <c r="M212" s="9">
        <v>498.2</v>
      </c>
      <c r="N212" s="9">
        <v>282.75</v>
      </c>
      <c r="O212" s="9">
        <v>83.46</v>
      </c>
      <c r="P212" s="9">
        <v>1701.7</v>
      </c>
      <c r="Q212" s="9">
        <v>166.83</v>
      </c>
      <c r="R212" s="9">
        <v>128.66</v>
      </c>
      <c r="S212" s="14">
        <v>48.77</v>
      </c>
      <c r="T212" s="74">
        <v>1</v>
      </c>
      <c r="U212" s="81">
        <v>2</v>
      </c>
      <c r="V212" s="205">
        <v>2</v>
      </c>
    </row>
    <row r="213" spans="1:22" x14ac:dyDescent="0.25">
      <c r="A213" s="205">
        <v>3</v>
      </c>
      <c r="B213" s="198" t="s">
        <v>232</v>
      </c>
      <c r="C213" s="9">
        <v>244</v>
      </c>
      <c r="D213" s="9">
        <v>252</v>
      </c>
      <c r="E213" s="9">
        <v>11</v>
      </c>
      <c r="F213" s="9">
        <v>11</v>
      </c>
      <c r="G213" s="9">
        <v>222</v>
      </c>
      <c r="H213" s="9">
        <v>120.5</v>
      </c>
      <c r="I213" s="9">
        <v>16</v>
      </c>
      <c r="J213" s="9">
        <v>82.06</v>
      </c>
      <c r="K213" s="9">
        <v>64.400000000000006</v>
      </c>
      <c r="L213" s="9">
        <v>8786.7800000000007</v>
      </c>
      <c r="M213" s="9">
        <v>720.2</v>
      </c>
      <c r="N213" s="9">
        <v>402.51</v>
      </c>
      <c r="O213" s="9">
        <v>103.48</v>
      </c>
      <c r="P213" s="9">
        <v>2938.35</v>
      </c>
      <c r="Q213" s="9">
        <v>233.2</v>
      </c>
      <c r="R213" s="9">
        <v>178.99</v>
      </c>
      <c r="S213" s="14">
        <v>59.84</v>
      </c>
      <c r="T213" s="74">
        <v>1</v>
      </c>
      <c r="U213" s="81">
        <v>3</v>
      </c>
      <c r="V213" s="205">
        <v>3</v>
      </c>
    </row>
    <row r="214" spans="1:22" x14ac:dyDescent="0.25">
      <c r="A214" s="205">
        <v>4</v>
      </c>
      <c r="B214" s="198" t="s">
        <v>234</v>
      </c>
      <c r="C214" s="9">
        <v>294</v>
      </c>
      <c r="D214" s="9">
        <v>302</v>
      </c>
      <c r="E214" s="9">
        <v>12</v>
      </c>
      <c r="F214" s="9">
        <v>12</v>
      </c>
      <c r="G214" s="9">
        <v>270</v>
      </c>
      <c r="H214" s="9">
        <v>145</v>
      </c>
      <c r="I214" s="9">
        <v>18</v>
      </c>
      <c r="J214" s="9">
        <v>107.66</v>
      </c>
      <c r="K214" s="9">
        <v>84.5</v>
      </c>
      <c r="L214" s="9">
        <v>16864.2</v>
      </c>
      <c r="M214" s="9">
        <v>1147.2</v>
      </c>
      <c r="N214" s="9">
        <v>638.54999999999995</v>
      </c>
      <c r="O214" s="9">
        <v>125.16</v>
      </c>
      <c r="P214" s="9">
        <v>5515.72</v>
      </c>
      <c r="Q214" s="9">
        <v>365.28</v>
      </c>
      <c r="R214" s="9">
        <v>279.87</v>
      </c>
      <c r="S214" s="14">
        <v>71.58</v>
      </c>
      <c r="T214" s="74">
        <v>1</v>
      </c>
      <c r="U214" s="81">
        <v>4</v>
      </c>
      <c r="V214" s="205">
        <v>4</v>
      </c>
    </row>
    <row r="215" spans="1:22" x14ac:dyDescent="0.25">
      <c r="A215" s="205">
        <v>5</v>
      </c>
      <c r="B215" s="198" t="s">
        <v>238</v>
      </c>
      <c r="C215" s="9">
        <v>338</v>
      </c>
      <c r="D215" s="9">
        <v>351</v>
      </c>
      <c r="E215" s="9">
        <v>13</v>
      </c>
      <c r="F215" s="9">
        <v>13</v>
      </c>
      <c r="G215" s="9">
        <v>312</v>
      </c>
      <c r="H215" s="9">
        <v>169</v>
      </c>
      <c r="I215" s="9">
        <v>20</v>
      </c>
      <c r="J215" s="9">
        <v>135.25</v>
      </c>
      <c r="K215" s="9">
        <v>106.2</v>
      </c>
      <c r="L215" s="9">
        <v>28190.34</v>
      </c>
      <c r="M215" s="9">
        <v>1668.1</v>
      </c>
      <c r="N215" s="9">
        <v>925.69</v>
      </c>
      <c r="O215" s="9">
        <v>144.37</v>
      </c>
      <c r="P215" s="9">
        <v>9379.76</v>
      </c>
      <c r="Q215" s="9">
        <v>534.46</v>
      </c>
      <c r="R215" s="9">
        <v>408.88</v>
      </c>
      <c r="S215" s="14">
        <v>83.28</v>
      </c>
      <c r="T215" s="74">
        <v>1</v>
      </c>
      <c r="U215" s="81">
        <v>5</v>
      </c>
      <c r="V215" s="205">
        <v>5</v>
      </c>
    </row>
    <row r="216" spans="1:22" x14ac:dyDescent="0.25">
      <c r="A216" s="205">
        <v>6</v>
      </c>
      <c r="B216" s="198" t="s">
        <v>236</v>
      </c>
      <c r="C216" s="9">
        <v>326.7</v>
      </c>
      <c r="D216" s="9">
        <v>319.7</v>
      </c>
      <c r="E216" s="9">
        <v>24.8</v>
      </c>
      <c r="F216" s="9">
        <v>24.8</v>
      </c>
      <c r="G216" s="9">
        <v>277.10000000000002</v>
      </c>
      <c r="H216" s="9">
        <v>147.44999999999999</v>
      </c>
      <c r="I216" s="9">
        <v>15.2</v>
      </c>
      <c r="J216" s="9">
        <v>229.28</v>
      </c>
      <c r="K216" s="9">
        <v>180</v>
      </c>
      <c r="L216" s="9">
        <v>40972.83</v>
      </c>
      <c r="M216" s="9">
        <v>2508.3000000000002</v>
      </c>
      <c r="N216" s="9">
        <v>1448.25</v>
      </c>
      <c r="O216" s="9">
        <v>133.68</v>
      </c>
      <c r="P216" s="9">
        <v>13546.38</v>
      </c>
      <c r="Q216" s="9">
        <v>847.44</v>
      </c>
      <c r="R216" s="9">
        <v>656.56</v>
      </c>
      <c r="S216" s="14">
        <v>76.87</v>
      </c>
      <c r="T216" s="74">
        <v>1</v>
      </c>
      <c r="U216" s="81">
        <v>7</v>
      </c>
      <c r="V216" s="205">
        <v>6</v>
      </c>
    </row>
    <row r="217" spans="1:22" ht="15.75" thickBot="1" x14ac:dyDescent="0.3">
      <c r="A217" s="206">
        <v>7</v>
      </c>
      <c r="B217" s="200" t="s">
        <v>241</v>
      </c>
      <c r="C217" s="16">
        <v>388</v>
      </c>
      <c r="D217" s="16">
        <v>402</v>
      </c>
      <c r="E217" s="16">
        <v>15</v>
      </c>
      <c r="F217" s="16">
        <v>15</v>
      </c>
      <c r="G217" s="16">
        <v>358</v>
      </c>
      <c r="H217" s="16">
        <v>193.5</v>
      </c>
      <c r="I217" s="16">
        <v>22</v>
      </c>
      <c r="J217" s="16">
        <v>178.45</v>
      </c>
      <c r="K217" s="16">
        <v>140.1</v>
      </c>
      <c r="L217" s="16">
        <v>48965.17</v>
      </c>
      <c r="M217" s="16">
        <v>2524</v>
      </c>
      <c r="N217" s="16">
        <v>1401.07</v>
      </c>
      <c r="O217" s="16">
        <v>165.65</v>
      </c>
      <c r="P217" s="16">
        <v>16258.38</v>
      </c>
      <c r="Q217" s="16">
        <v>808.87</v>
      </c>
      <c r="R217" s="16">
        <v>618.66</v>
      </c>
      <c r="S217" s="17">
        <v>95.45</v>
      </c>
      <c r="T217" s="75">
        <v>1</v>
      </c>
      <c r="U217" s="81">
        <v>6</v>
      </c>
      <c r="V217" s="206">
        <v>7</v>
      </c>
    </row>
    <row r="218" spans="1:22" x14ac:dyDescent="0.25">
      <c r="A218" s="81">
        <v>1</v>
      </c>
      <c r="B218" s="10" t="s">
        <v>233</v>
      </c>
      <c r="C218" s="11">
        <v>250</v>
      </c>
      <c r="D218" s="11">
        <v>255</v>
      </c>
      <c r="E218" s="11">
        <v>14</v>
      </c>
      <c r="F218" s="11">
        <v>14</v>
      </c>
      <c r="G218" s="11">
        <v>222</v>
      </c>
      <c r="H218" s="11">
        <v>120.5</v>
      </c>
      <c r="I218" s="11">
        <v>16</v>
      </c>
      <c r="J218" s="11">
        <v>104.68</v>
      </c>
      <c r="K218" s="11">
        <v>82.2</v>
      </c>
      <c r="L218" s="11">
        <v>11483.65</v>
      </c>
      <c r="M218" s="11">
        <v>918.7</v>
      </c>
      <c r="N218" s="11">
        <v>519.30999999999995</v>
      </c>
      <c r="O218" s="11">
        <v>104.74</v>
      </c>
      <c r="P218" s="11">
        <v>3876.72</v>
      </c>
      <c r="Q218" s="11">
        <v>304.06</v>
      </c>
      <c r="R218" s="11">
        <v>234.19</v>
      </c>
      <c r="S218" s="12">
        <v>60.86</v>
      </c>
      <c r="T218" s="73">
        <v>2</v>
      </c>
      <c r="U218" s="80">
        <v>1</v>
      </c>
      <c r="V218" s="81">
        <v>1</v>
      </c>
    </row>
    <row r="219" spans="1:22" x14ac:dyDescent="0.25">
      <c r="A219" s="81">
        <v>2</v>
      </c>
      <c r="B219" s="13" t="s">
        <v>235</v>
      </c>
      <c r="C219" s="9">
        <v>300</v>
      </c>
      <c r="D219" s="9">
        <v>305</v>
      </c>
      <c r="E219" s="9">
        <v>15</v>
      </c>
      <c r="F219" s="9">
        <v>15</v>
      </c>
      <c r="G219" s="9">
        <v>270</v>
      </c>
      <c r="H219" s="9">
        <v>145</v>
      </c>
      <c r="I219" s="9">
        <v>18</v>
      </c>
      <c r="J219" s="9">
        <v>134.78</v>
      </c>
      <c r="K219" s="9">
        <v>105.8</v>
      </c>
      <c r="L219" s="9">
        <v>21535.21</v>
      </c>
      <c r="M219" s="9">
        <v>1435.7</v>
      </c>
      <c r="N219" s="9">
        <v>806.84</v>
      </c>
      <c r="O219" s="9">
        <v>126.4</v>
      </c>
      <c r="P219" s="9">
        <v>7104.76</v>
      </c>
      <c r="Q219" s="9">
        <v>465.89</v>
      </c>
      <c r="R219" s="9">
        <v>358.04</v>
      </c>
      <c r="S219" s="14">
        <v>72.599999999999994</v>
      </c>
      <c r="T219" s="74">
        <v>2</v>
      </c>
      <c r="U219" s="81">
        <v>2</v>
      </c>
      <c r="V219" s="81">
        <v>2</v>
      </c>
    </row>
    <row r="220" spans="1:22" x14ac:dyDescent="0.25">
      <c r="A220" s="81">
        <v>3</v>
      </c>
      <c r="B220" s="13" t="s">
        <v>239</v>
      </c>
      <c r="C220" s="9">
        <v>344</v>
      </c>
      <c r="D220" s="9">
        <v>354</v>
      </c>
      <c r="E220" s="9">
        <v>16</v>
      </c>
      <c r="F220" s="9">
        <v>16</v>
      </c>
      <c r="G220" s="9">
        <v>312</v>
      </c>
      <c r="H220" s="9">
        <v>169</v>
      </c>
      <c r="I220" s="9">
        <v>20</v>
      </c>
      <c r="J220" s="9">
        <v>166.63</v>
      </c>
      <c r="K220" s="9">
        <v>130.80000000000001</v>
      </c>
      <c r="L220" s="9">
        <v>35330.379999999997</v>
      </c>
      <c r="M220" s="9">
        <v>2054.1</v>
      </c>
      <c r="N220" s="9">
        <v>1149.5999999999999</v>
      </c>
      <c r="O220" s="9">
        <v>145.61000000000001</v>
      </c>
      <c r="P220" s="9">
        <v>11846.3</v>
      </c>
      <c r="Q220" s="9">
        <v>669.28</v>
      </c>
      <c r="R220" s="9">
        <v>513.39</v>
      </c>
      <c r="S220" s="14">
        <v>84.32</v>
      </c>
      <c r="T220" s="74">
        <v>2</v>
      </c>
      <c r="U220" s="81">
        <v>3</v>
      </c>
      <c r="V220" s="81">
        <v>3</v>
      </c>
    </row>
    <row r="221" spans="1:22" x14ac:dyDescent="0.25">
      <c r="A221" s="81">
        <v>4</v>
      </c>
      <c r="B221" s="13" t="s">
        <v>237</v>
      </c>
      <c r="C221" s="9">
        <v>337.9</v>
      </c>
      <c r="D221" s="9">
        <v>325.7</v>
      </c>
      <c r="E221" s="9">
        <v>30.3</v>
      </c>
      <c r="F221" s="9">
        <v>30.4</v>
      </c>
      <c r="G221" s="9">
        <v>277.10000000000002</v>
      </c>
      <c r="H221" s="9">
        <v>147.69999999999999</v>
      </c>
      <c r="I221" s="9">
        <v>15.2</v>
      </c>
      <c r="J221" s="9">
        <v>283.97000000000003</v>
      </c>
      <c r="K221" s="9">
        <v>222.9</v>
      </c>
      <c r="L221" s="9">
        <v>52698.77</v>
      </c>
      <c r="M221" s="9">
        <v>3119.2</v>
      </c>
      <c r="N221" s="9">
        <v>1826.55</v>
      </c>
      <c r="O221" s="9">
        <v>136.22999999999999</v>
      </c>
      <c r="P221" s="9">
        <v>17576.759999999998</v>
      </c>
      <c r="Q221" s="9">
        <v>1079.32</v>
      </c>
      <c r="R221" s="9">
        <v>839.85</v>
      </c>
      <c r="S221" s="14">
        <v>78.67</v>
      </c>
      <c r="T221" s="74">
        <v>2</v>
      </c>
      <c r="U221" s="81">
        <v>5</v>
      </c>
      <c r="V221" s="81">
        <v>4</v>
      </c>
    </row>
    <row r="222" spans="1:22" ht="15.75" thickBot="1" x14ac:dyDescent="0.3">
      <c r="A222" s="81">
        <v>5</v>
      </c>
      <c r="B222" s="15" t="s">
        <v>242</v>
      </c>
      <c r="C222" s="16">
        <v>394</v>
      </c>
      <c r="D222" s="16">
        <v>405</v>
      </c>
      <c r="E222" s="16">
        <v>18</v>
      </c>
      <c r="F222" s="16">
        <v>18</v>
      </c>
      <c r="G222" s="16">
        <v>358</v>
      </c>
      <c r="H222" s="16">
        <v>193.5</v>
      </c>
      <c r="I222" s="16">
        <v>22</v>
      </c>
      <c r="J222" s="16">
        <v>214.39</v>
      </c>
      <c r="K222" s="16">
        <v>168.3</v>
      </c>
      <c r="L222" s="16">
        <v>59713.15</v>
      </c>
      <c r="M222" s="16">
        <v>3031.1</v>
      </c>
      <c r="N222" s="16">
        <v>1695.05</v>
      </c>
      <c r="O222" s="16">
        <v>166.89</v>
      </c>
      <c r="P222" s="16">
        <v>19955.189999999999</v>
      </c>
      <c r="Q222" s="16">
        <v>985.44</v>
      </c>
      <c r="R222" s="16">
        <v>755.5</v>
      </c>
      <c r="S222" s="17">
        <v>96.48</v>
      </c>
      <c r="T222" s="75">
        <v>2</v>
      </c>
      <c r="U222" s="83">
        <v>4</v>
      </c>
      <c r="V222" s="81">
        <v>5</v>
      </c>
    </row>
    <row r="223" spans="1:22" x14ac:dyDescent="0.25">
      <c r="A223" s="80">
        <v>1</v>
      </c>
      <c r="B223" s="10" t="s">
        <v>240</v>
      </c>
      <c r="C223" s="11">
        <v>350</v>
      </c>
      <c r="D223" s="11">
        <v>357</v>
      </c>
      <c r="E223" s="11">
        <v>19</v>
      </c>
      <c r="F223" s="11">
        <v>19</v>
      </c>
      <c r="G223" s="11">
        <v>312</v>
      </c>
      <c r="H223" s="11">
        <v>169</v>
      </c>
      <c r="I223" s="11">
        <v>20</v>
      </c>
      <c r="J223" s="11">
        <v>198.37</v>
      </c>
      <c r="K223" s="11">
        <v>155.69999999999999</v>
      </c>
      <c r="L223" s="11">
        <v>42796.14</v>
      </c>
      <c r="M223" s="11">
        <v>2445.5</v>
      </c>
      <c r="N223" s="11">
        <v>1379.79</v>
      </c>
      <c r="O223" s="11">
        <v>146.88</v>
      </c>
      <c r="P223" s="11">
        <v>14433.12</v>
      </c>
      <c r="Q223" s="11">
        <v>808.58</v>
      </c>
      <c r="R223" s="11">
        <v>621.86</v>
      </c>
      <c r="S223" s="12">
        <v>85.3</v>
      </c>
      <c r="T223" s="36">
        <v>3</v>
      </c>
      <c r="U223" s="80">
        <v>1</v>
      </c>
      <c r="V223" s="80">
        <v>1</v>
      </c>
    </row>
    <row r="224" spans="1:22" ht="15.75" thickBot="1" x14ac:dyDescent="0.3">
      <c r="A224" s="83">
        <v>2</v>
      </c>
      <c r="B224" s="15" t="s">
        <v>243</v>
      </c>
      <c r="C224" s="16">
        <v>400</v>
      </c>
      <c r="D224" s="16">
        <v>408</v>
      </c>
      <c r="E224" s="16">
        <v>21</v>
      </c>
      <c r="F224" s="16">
        <v>21</v>
      </c>
      <c r="G224" s="16">
        <v>358</v>
      </c>
      <c r="H224" s="16">
        <v>193.5</v>
      </c>
      <c r="I224" s="16">
        <v>22</v>
      </c>
      <c r="J224" s="16">
        <v>250.69</v>
      </c>
      <c r="K224" s="16">
        <v>196.8</v>
      </c>
      <c r="L224" s="16">
        <v>70888.08</v>
      </c>
      <c r="M224" s="16">
        <v>3544.4</v>
      </c>
      <c r="N224" s="16">
        <v>1996.23</v>
      </c>
      <c r="O224" s="16">
        <v>168.16</v>
      </c>
      <c r="P224" s="16">
        <v>23809.27</v>
      </c>
      <c r="Q224" s="16">
        <v>1167.1199999999999</v>
      </c>
      <c r="R224" s="16">
        <v>896.87</v>
      </c>
      <c r="S224" s="17">
        <v>97.45</v>
      </c>
      <c r="T224" s="37">
        <v>3</v>
      </c>
      <c r="U224" s="83">
        <v>2</v>
      </c>
      <c r="V224" s="83">
        <v>2</v>
      </c>
    </row>
    <row r="225" spans="1:22" ht="15.75" thickBot="1" x14ac:dyDescent="0.3"/>
    <row r="226" spans="1:22" x14ac:dyDescent="0.25">
      <c r="A226" s="204">
        <v>1</v>
      </c>
      <c r="B226" s="199" t="s">
        <v>244</v>
      </c>
      <c r="C226" s="11">
        <v>207</v>
      </c>
      <c r="D226" s="11">
        <v>133</v>
      </c>
      <c r="E226" s="11">
        <v>5.8</v>
      </c>
      <c r="F226" s="11">
        <v>8.4</v>
      </c>
      <c r="G226" s="11">
        <v>190.2</v>
      </c>
      <c r="H226" s="11">
        <v>63.6</v>
      </c>
      <c r="I226" s="11">
        <v>7.6</v>
      </c>
      <c r="J226" s="11">
        <v>33.869999999999997</v>
      </c>
      <c r="K226" s="11">
        <v>26.6</v>
      </c>
      <c r="L226" s="11">
        <v>2580.37</v>
      </c>
      <c r="M226" s="11">
        <v>249.3</v>
      </c>
      <c r="N226" s="11">
        <v>139.47999999999999</v>
      </c>
      <c r="O226" s="11">
        <v>87.28</v>
      </c>
      <c r="P226" s="11">
        <v>329.79</v>
      </c>
      <c r="Q226" s="11">
        <v>49.59</v>
      </c>
      <c r="R226" s="11">
        <v>38.06</v>
      </c>
      <c r="S226" s="12">
        <v>31.2</v>
      </c>
      <c r="T226" s="36">
        <v>1</v>
      </c>
      <c r="U226" s="80">
        <v>1</v>
      </c>
      <c r="V226" s="204">
        <v>1</v>
      </c>
    </row>
    <row r="227" spans="1:22" x14ac:dyDescent="0.25">
      <c r="A227" s="205">
        <v>2</v>
      </c>
      <c r="B227" s="198" t="s">
        <v>246</v>
      </c>
      <c r="C227" s="9">
        <v>251</v>
      </c>
      <c r="D227" s="9">
        <v>146</v>
      </c>
      <c r="E227" s="9">
        <v>6</v>
      </c>
      <c r="F227" s="9">
        <v>8.6</v>
      </c>
      <c r="G227" s="9">
        <v>233.8</v>
      </c>
      <c r="H227" s="9">
        <v>70</v>
      </c>
      <c r="I227" s="9">
        <v>7.6</v>
      </c>
      <c r="J227" s="9">
        <v>39.64</v>
      </c>
      <c r="K227" s="9">
        <v>31.1</v>
      </c>
      <c r="L227" s="9">
        <v>4395.18</v>
      </c>
      <c r="M227" s="9">
        <v>350.2</v>
      </c>
      <c r="N227" s="9">
        <v>196.03</v>
      </c>
      <c r="O227" s="9">
        <v>105.3</v>
      </c>
      <c r="P227" s="9">
        <v>446.61</v>
      </c>
      <c r="Q227" s="9">
        <v>61.18</v>
      </c>
      <c r="R227" s="9">
        <v>47</v>
      </c>
      <c r="S227" s="14">
        <v>33.57</v>
      </c>
      <c r="T227" s="25">
        <v>1</v>
      </c>
      <c r="U227" s="81">
        <v>3</v>
      </c>
      <c r="V227" s="205">
        <v>2</v>
      </c>
    </row>
    <row r="228" spans="1:22" x14ac:dyDescent="0.25">
      <c r="A228" s="205">
        <v>3</v>
      </c>
      <c r="B228" s="198" t="s">
        <v>252</v>
      </c>
      <c r="C228" s="9">
        <v>309</v>
      </c>
      <c r="D228" s="9">
        <v>102</v>
      </c>
      <c r="E228" s="9">
        <v>6</v>
      </c>
      <c r="F228" s="9">
        <v>8.9</v>
      </c>
      <c r="G228" s="9">
        <v>291.2</v>
      </c>
      <c r="H228" s="9">
        <v>48</v>
      </c>
      <c r="I228" s="9">
        <v>7.6</v>
      </c>
      <c r="J228" s="9">
        <v>36.119999999999997</v>
      </c>
      <c r="K228" s="9">
        <v>28.4</v>
      </c>
      <c r="L228" s="9">
        <v>5426.36</v>
      </c>
      <c r="M228" s="9">
        <v>351.2</v>
      </c>
      <c r="N228" s="9">
        <v>203.38</v>
      </c>
      <c r="O228" s="9">
        <v>122.56</v>
      </c>
      <c r="P228" s="9">
        <v>158.06</v>
      </c>
      <c r="Q228" s="9">
        <v>30.99</v>
      </c>
      <c r="R228" s="9">
        <v>24.58</v>
      </c>
      <c r="S228" s="14">
        <v>20.92</v>
      </c>
      <c r="T228" s="25">
        <v>1</v>
      </c>
      <c r="U228" s="81">
        <v>2</v>
      </c>
      <c r="V228" s="205">
        <v>3</v>
      </c>
    </row>
    <row r="229" spans="1:22" x14ac:dyDescent="0.25">
      <c r="A229" s="205">
        <v>4</v>
      </c>
      <c r="B229" s="198" t="s">
        <v>260</v>
      </c>
      <c r="C229" s="9">
        <v>349</v>
      </c>
      <c r="D229" s="9">
        <v>127</v>
      </c>
      <c r="E229" s="9">
        <v>5.8</v>
      </c>
      <c r="F229" s="9">
        <v>8.5</v>
      </c>
      <c r="G229" s="9">
        <v>332</v>
      </c>
      <c r="H229" s="9">
        <v>60.6</v>
      </c>
      <c r="I229" s="9">
        <v>10.199999999999999</v>
      </c>
      <c r="J229" s="9">
        <v>41.74</v>
      </c>
      <c r="K229" s="9">
        <v>32.799999999999997</v>
      </c>
      <c r="L229" s="9">
        <v>8267.33</v>
      </c>
      <c r="M229" s="9">
        <v>473.8</v>
      </c>
      <c r="N229" s="9">
        <v>271.01</v>
      </c>
      <c r="O229" s="9">
        <v>140.74</v>
      </c>
      <c r="P229" s="9">
        <v>291</v>
      </c>
      <c r="Q229" s="9">
        <v>45.83</v>
      </c>
      <c r="R229" s="9">
        <v>35.9</v>
      </c>
      <c r="S229" s="14">
        <v>26.4</v>
      </c>
      <c r="T229" s="25">
        <v>1</v>
      </c>
      <c r="U229" s="81">
        <v>4</v>
      </c>
      <c r="V229" s="205">
        <v>4</v>
      </c>
    </row>
    <row r="230" spans="1:22" x14ac:dyDescent="0.25">
      <c r="A230" s="205">
        <v>5</v>
      </c>
      <c r="B230" s="198" t="s">
        <v>270</v>
      </c>
      <c r="C230" s="9">
        <v>399</v>
      </c>
      <c r="D230" s="9">
        <v>140</v>
      </c>
      <c r="E230" s="9">
        <v>6.4</v>
      </c>
      <c r="F230" s="9">
        <v>8.8000000000000007</v>
      </c>
      <c r="G230" s="9">
        <v>381.4</v>
      </c>
      <c r="H230" s="9">
        <v>66.8</v>
      </c>
      <c r="I230" s="9">
        <v>10.199999999999999</v>
      </c>
      <c r="J230" s="9">
        <v>49.94</v>
      </c>
      <c r="K230" s="9">
        <v>39.200000000000003</v>
      </c>
      <c r="L230" s="9">
        <v>12656.64</v>
      </c>
      <c r="M230" s="9">
        <v>634.4</v>
      </c>
      <c r="N230" s="9">
        <v>365.15</v>
      </c>
      <c r="O230" s="9">
        <v>159.19</v>
      </c>
      <c r="P230" s="9">
        <v>403.59</v>
      </c>
      <c r="Q230" s="9">
        <v>57.66</v>
      </c>
      <c r="R230" s="9">
        <v>45.32</v>
      </c>
      <c r="S230" s="14">
        <v>28.43</v>
      </c>
      <c r="T230" s="25">
        <v>1</v>
      </c>
      <c r="U230" s="81">
        <v>5</v>
      </c>
      <c r="V230" s="205">
        <v>5</v>
      </c>
    </row>
    <row r="231" spans="1:22" x14ac:dyDescent="0.25">
      <c r="A231" s="205">
        <v>6</v>
      </c>
      <c r="B231" s="198" t="s">
        <v>277</v>
      </c>
      <c r="C231" s="9">
        <v>450</v>
      </c>
      <c r="D231" s="9">
        <v>152</v>
      </c>
      <c r="E231" s="9">
        <v>7.6</v>
      </c>
      <c r="F231" s="9">
        <v>10.8</v>
      </c>
      <c r="G231" s="9">
        <v>428.4</v>
      </c>
      <c r="H231" s="9">
        <v>72.2</v>
      </c>
      <c r="I231" s="9">
        <v>10.199999999999999</v>
      </c>
      <c r="J231" s="9">
        <v>66.28</v>
      </c>
      <c r="K231" s="9">
        <v>52</v>
      </c>
      <c r="L231" s="9">
        <v>21216.720000000001</v>
      </c>
      <c r="M231" s="9">
        <v>943</v>
      </c>
      <c r="N231" s="9">
        <v>544.30999999999995</v>
      </c>
      <c r="O231" s="9">
        <v>178.91</v>
      </c>
      <c r="P231" s="9">
        <v>634.05999999999995</v>
      </c>
      <c r="Q231" s="9">
        <v>83.43</v>
      </c>
      <c r="R231" s="9">
        <v>65.75</v>
      </c>
      <c r="S231" s="14">
        <v>30.93</v>
      </c>
      <c r="T231" s="25">
        <v>1</v>
      </c>
      <c r="U231" s="81">
        <v>6</v>
      </c>
      <c r="V231" s="205">
        <v>6</v>
      </c>
    </row>
    <row r="232" spans="1:22" ht="15.75" thickBot="1" x14ac:dyDescent="0.3">
      <c r="A232" s="206">
        <v>7</v>
      </c>
      <c r="B232" s="200" t="s">
        <v>293</v>
      </c>
      <c r="C232" s="16">
        <v>599</v>
      </c>
      <c r="D232" s="16">
        <v>178</v>
      </c>
      <c r="E232" s="16">
        <v>10</v>
      </c>
      <c r="F232" s="16">
        <v>12.8</v>
      </c>
      <c r="G232" s="16">
        <v>573.4</v>
      </c>
      <c r="H232" s="16">
        <v>84</v>
      </c>
      <c r="I232" s="16">
        <v>12.7</v>
      </c>
      <c r="J232" s="16">
        <v>104.29</v>
      </c>
      <c r="K232" s="16">
        <v>81.900000000000006</v>
      </c>
      <c r="L232" s="16">
        <v>55978.87</v>
      </c>
      <c r="M232" s="16">
        <v>1869.1</v>
      </c>
      <c r="N232" s="16">
        <v>1098.43</v>
      </c>
      <c r="O232" s="16">
        <v>231.68</v>
      </c>
      <c r="P232" s="16">
        <v>1208.8499999999999</v>
      </c>
      <c r="Q232" s="16">
        <v>135.83000000000001</v>
      </c>
      <c r="R232" s="16">
        <v>109.1</v>
      </c>
      <c r="S232" s="17">
        <v>34.049999999999997</v>
      </c>
      <c r="T232" s="37">
        <v>1</v>
      </c>
      <c r="U232" s="83">
        <v>7</v>
      </c>
      <c r="V232" s="206">
        <v>7</v>
      </c>
    </row>
    <row r="233" spans="1:22" x14ac:dyDescent="0.25">
      <c r="A233" s="81">
        <v>1</v>
      </c>
      <c r="B233" s="10" t="s">
        <v>245</v>
      </c>
      <c r="C233" s="11">
        <v>210</v>
      </c>
      <c r="D233" s="11">
        <v>134</v>
      </c>
      <c r="E233" s="11">
        <v>6.4</v>
      </c>
      <c r="F233" s="11">
        <v>10.199999999999999</v>
      </c>
      <c r="G233" s="11">
        <v>189.6</v>
      </c>
      <c r="H233" s="11">
        <v>63.8</v>
      </c>
      <c r="I233" s="11">
        <v>7.6</v>
      </c>
      <c r="J233" s="11">
        <v>39.97</v>
      </c>
      <c r="K233" s="11">
        <v>31.4</v>
      </c>
      <c r="L233" s="11">
        <v>3137</v>
      </c>
      <c r="M233" s="11">
        <v>298.8</v>
      </c>
      <c r="N233" s="11">
        <v>167.61</v>
      </c>
      <c r="O233" s="11">
        <v>88.6</v>
      </c>
      <c r="P233" s="11">
        <v>409.58</v>
      </c>
      <c r="Q233" s="11">
        <v>61.13</v>
      </c>
      <c r="R233" s="11">
        <v>46.88</v>
      </c>
      <c r="S233" s="12">
        <v>32.01</v>
      </c>
      <c r="T233" s="36">
        <v>2</v>
      </c>
      <c r="U233" s="80">
        <v>1</v>
      </c>
      <c r="V233" s="81">
        <v>1</v>
      </c>
    </row>
    <row r="234" spans="1:22" x14ac:dyDescent="0.25">
      <c r="A234" s="81">
        <v>2</v>
      </c>
      <c r="B234" s="13" t="s">
        <v>247</v>
      </c>
      <c r="C234" s="9">
        <v>256</v>
      </c>
      <c r="D234" s="9">
        <v>146</v>
      </c>
      <c r="E234" s="9">
        <v>6.3</v>
      </c>
      <c r="F234" s="9">
        <v>10.9</v>
      </c>
      <c r="G234" s="9">
        <v>234.2</v>
      </c>
      <c r="H234" s="9">
        <v>69.849999999999994</v>
      </c>
      <c r="I234" s="9">
        <v>7.6</v>
      </c>
      <c r="J234" s="9">
        <v>47.08</v>
      </c>
      <c r="K234" s="9">
        <v>37</v>
      </c>
      <c r="L234" s="9">
        <v>5523.69</v>
      </c>
      <c r="M234" s="9">
        <v>431.5</v>
      </c>
      <c r="N234" s="9">
        <v>241.08</v>
      </c>
      <c r="O234" s="9">
        <v>108.32</v>
      </c>
      <c r="P234" s="9">
        <v>565.99</v>
      </c>
      <c r="Q234" s="9">
        <v>77.53</v>
      </c>
      <c r="R234" s="9">
        <v>59.37</v>
      </c>
      <c r="S234" s="14">
        <v>34.67</v>
      </c>
      <c r="T234" s="25">
        <v>2</v>
      </c>
      <c r="U234" s="81">
        <v>3</v>
      </c>
      <c r="V234" s="81">
        <v>2</v>
      </c>
    </row>
    <row r="235" spans="1:22" x14ac:dyDescent="0.25">
      <c r="A235" s="81">
        <v>3</v>
      </c>
      <c r="B235" s="13" t="s">
        <v>253</v>
      </c>
      <c r="C235" s="9">
        <v>313</v>
      </c>
      <c r="D235" s="9">
        <v>102</v>
      </c>
      <c r="E235" s="9">
        <v>6.6</v>
      </c>
      <c r="F235" s="9">
        <v>10.8</v>
      </c>
      <c r="G235" s="9">
        <v>291.39999999999998</v>
      </c>
      <c r="H235" s="9">
        <v>47.7</v>
      </c>
      <c r="I235" s="9">
        <v>7.6</v>
      </c>
      <c r="J235" s="9">
        <v>41.76</v>
      </c>
      <c r="K235" s="9">
        <v>32.799999999999997</v>
      </c>
      <c r="L235" s="9">
        <v>6496.06</v>
      </c>
      <c r="M235" s="9">
        <v>415.1</v>
      </c>
      <c r="N235" s="9">
        <v>240.08</v>
      </c>
      <c r="O235" s="9">
        <v>124.72</v>
      </c>
      <c r="P235" s="9">
        <v>191.85</v>
      </c>
      <c r="Q235" s="9">
        <v>37.619999999999997</v>
      </c>
      <c r="R235" s="9">
        <v>29.8</v>
      </c>
      <c r="S235" s="14">
        <v>21.43</v>
      </c>
      <c r="T235" s="25">
        <v>2</v>
      </c>
      <c r="U235" s="81">
        <v>2</v>
      </c>
      <c r="V235" s="81">
        <v>3</v>
      </c>
    </row>
    <row r="236" spans="1:22" x14ac:dyDescent="0.25">
      <c r="A236" s="81">
        <v>4</v>
      </c>
      <c r="B236" s="13" t="s">
        <v>261</v>
      </c>
      <c r="C236" s="9">
        <v>353</v>
      </c>
      <c r="D236" s="9">
        <v>128</v>
      </c>
      <c r="E236" s="9">
        <v>6.5</v>
      </c>
      <c r="F236" s="9">
        <v>10.7</v>
      </c>
      <c r="G236" s="9">
        <v>331.6</v>
      </c>
      <c r="H236" s="9">
        <v>60.75</v>
      </c>
      <c r="I236" s="9">
        <v>10.199999999999999</v>
      </c>
      <c r="J236" s="9">
        <v>49.84</v>
      </c>
      <c r="K236" s="9">
        <v>39.1</v>
      </c>
      <c r="L236" s="9">
        <v>10240.24</v>
      </c>
      <c r="M236" s="9">
        <v>580.20000000000005</v>
      </c>
      <c r="N236" s="9">
        <v>331.05</v>
      </c>
      <c r="O236" s="9">
        <v>143.34</v>
      </c>
      <c r="P236" s="9">
        <v>375.06</v>
      </c>
      <c r="Q236" s="9">
        <v>58.6</v>
      </c>
      <c r="R236" s="9">
        <v>45.83</v>
      </c>
      <c r="S236" s="14">
        <v>27.43</v>
      </c>
      <c r="T236" s="25">
        <v>2</v>
      </c>
      <c r="U236" s="81">
        <v>4</v>
      </c>
      <c r="V236" s="81">
        <v>4</v>
      </c>
    </row>
    <row r="237" spans="1:22" x14ac:dyDescent="0.25">
      <c r="A237" s="81">
        <v>5</v>
      </c>
      <c r="B237" s="13" t="s">
        <v>271</v>
      </c>
      <c r="C237" s="9">
        <v>403</v>
      </c>
      <c r="D237" s="9">
        <v>140</v>
      </c>
      <c r="E237" s="9">
        <v>7</v>
      </c>
      <c r="F237" s="9">
        <v>11.2</v>
      </c>
      <c r="G237" s="9">
        <v>380.6</v>
      </c>
      <c r="H237" s="9">
        <v>66.5</v>
      </c>
      <c r="I237" s="9">
        <v>10.199999999999999</v>
      </c>
      <c r="J237" s="9">
        <v>58.9</v>
      </c>
      <c r="K237" s="9">
        <v>46.2</v>
      </c>
      <c r="L237" s="9">
        <v>15570.06</v>
      </c>
      <c r="M237" s="9">
        <v>772.7</v>
      </c>
      <c r="N237" s="9">
        <v>442.32</v>
      </c>
      <c r="O237" s="9">
        <v>162.59</v>
      </c>
      <c r="P237" s="9">
        <v>513.63</v>
      </c>
      <c r="Q237" s="9">
        <v>73.38</v>
      </c>
      <c r="R237" s="9">
        <v>57.47</v>
      </c>
      <c r="S237" s="14">
        <v>29.53</v>
      </c>
      <c r="T237" s="25">
        <v>2</v>
      </c>
      <c r="U237" s="81">
        <v>5</v>
      </c>
      <c r="V237" s="81">
        <v>5</v>
      </c>
    </row>
    <row r="238" spans="1:22" x14ac:dyDescent="0.25">
      <c r="A238" s="81">
        <v>6</v>
      </c>
      <c r="B238" s="13" t="s">
        <v>278</v>
      </c>
      <c r="C238" s="9">
        <v>455</v>
      </c>
      <c r="D238" s="9">
        <v>153</v>
      </c>
      <c r="E238" s="9">
        <v>8</v>
      </c>
      <c r="F238" s="9">
        <v>13.3</v>
      </c>
      <c r="G238" s="9">
        <v>428.4</v>
      </c>
      <c r="H238" s="9">
        <v>72.5</v>
      </c>
      <c r="I238" s="9">
        <v>10.199999999999999</v>
      </c>
      <c r="J238" s="9">
        <v>75.86</v>
      </c>
      <c r="K238" s="9">
        <v>59.6</v>
      </c>
      <c r="L238" s="9">
        <v>25498.98</v>
      </c>
      <c r="M238" s="9">
        <v>1120.8</v>
      </c>
      <c r="N238" s="9">
        <v>642.4</v>
      </c>
      <c r="O238" s="9">
        <v>183.34</v>
      </c>
      <c r="P238" s="9">
        <v>796.13</v>
      </c>
      <c r="Q238" s="9">
        <v>104.07</v>
      </c>
      <c r="R238" s="9">
        <v>81.540000000000006</v>
      </c>
      <c r="S238" s="14">
        <v>32.39</v>
      </c>
      <c r="T238" s="25">
        <v>2</v>
      </c>
      <c r="U238" s="81">
        <v>6</v>
      </c>
      <c r="V238" s="81">
        <v>6</v>
      </c>
    </row>
    <row r="239" spans="1:22" ht="15.75" thickBot="1" x14ac:dyDescent="0.3">
      <c r="A239" s="81">
        <v>7</v>
      </c>
      <c r="B239" s="15" t="s">
        <v>294</v>
      </c>
      <c r="C239" s="16">
        <v>603</v>
      </c>
      <c r="D239" s="16">
        <v>179</v>
      </c>
      <c r="E239" s="16">
        <v>10.9</v>
      </c>
      <c r="F239" s="16">
        <v>15</v>
      </c>
      <c r="G239" s="16">
        <v>573</v>
      </c>
      <c r="H239" s="16">
        <v>84.05</v>
      </c>
      <c r="I239" s="16">
        <v>12.7</v>
      </c>
      <c r="J239" s="16">
        <v>117.54</v>
      </c>
      <c r="K239" s="16">
        <v>92.3</v>
      </c>
      <c r="L239" s="16">
        <v>64629.04</v>
      </c>
      <c r="M239" s="16">
        <v>2143.6</v>
      </c>
      <c r="N239" s="16">
        <v>1256.3800000000001</v>
      </c>
      <c r="O239" s="16">
        <v>234.49</v>
      </c>
      <c r="P239" s="16">
        <v>1441.05</v>
      </c>
      <c r="Q239" s="16">
        <v>161.01</v>
      </c>
      <c r="R239" s="16">
        <v>129.24</v>
      </c>
      <c r="S239" s="17">
        <v>35.01</v>
      </c>
      <c r="T239" s="37">
        <v>2</v>
      </c>
      <c r="U239" s="83">
        <v>7</v>
      </c>
      <c r="V239" s="81">
        <v>7</v>
      </c>
    </row>
    <row r="240" spans="1:22" x14ac:dyDescent="0.25">
      <c r="A240" s="80">
        <v>1</v>
      </c>
      <c r="B240" s="10" t="s">
        <v>248</v>
      </c>
      <c r="C240" s="11">
        <v>260</v>
      </c>
      <c r="D240" s="11">
        <v>147</v>
      </c>
      <c r="E240" s="11">
        <v>7.2</v>
      </c>
      <c r="F240" s="11">
        <v>12.7</v>
      </c>
      <c r="G240" s="11">
        <v>234.6</v>
      </c>
      <c r="H240" s="11">
        <v>69.900000000000006</v>
      </c>
      <c r="I240" s="11">
        <v>7.6</v>
      </c>
      <c r="J240" s="11">
        <v>54.73</v>
      </c>
      <c r="K240" s="11">
        <v>43</v>
      </c>
      <c r="L240" s="11">
        <v>6554.72</v>
      </c>
      <c r="M240" s="11">
        <v>504.2</v>
      </c>
      <c r="N240" s="11">
        <v>283.24</v>
      </c>
      <c r="O240" s="11">
        <v>109.44</v>
      </c>
      <c r="P240" s="11">
        <v>673.24</v>
      </c>
      <c r="Q240" s="11">
        <v>91.6</v>
      </c>
      <c r="R240" s="11">
        <v>70.260000000000005</v>
      </c>
      <c r="S240" s="12">
        <v>35.07</v>
      </c>
      <c r="T240" s="36">
        <v>3</v>
      </c>
      <c r="U240" s="80">
        <v>2</v>
      </c>
      <c r="V240" s="80">
        <v>1</v>
      </c>
    </row>
    <row r="241" spans="1:22" x14ac:dyDescent="0.25">
      <c r="A241" s="81">
        <v>2</v>
      </c>
      <c r="B241" s="13" t="s">
        <v>254</v>
      </c>
      <c r="C241" s="9">
        <v>310</v>
      </c>
      <c r="D241" s="9">
        <v>165</v>
      </c>
      <c r="E241" s="9">
        <v>5.8</v>
      </c>
      <c r="F241" s="9">
        <v>9.6999999999999993</v>
      </c>
      <c r="G241" s="9">
        <v>290.60000000000002</v>
      </c>
      <c r="H241" s="9">
        <v>79.599999999999994</v>
      </c>
      <c r="I241" s="9">
        <v>8.9</v>
      </c>
      <c r="J241" s="9">
        <v>49.54</v>
      </c>
      <c r="K241" s="9">
        <v>38.9</v>
      </c>
      <c r="L241" s="9">
        <v>8544.9699999999993</v>
      </c>
      <c r="M241" s="9">
        <v>551.29999999999995</v>
      </c>
      <c r="N241" s="9">
        <v>306.41000000000003</v>
      </c>
      <c r="O241" s="9">
        <v>131.33000000000001</v>
      </c>
      <c r="P241" s="9">
        <v>726.88</v>
      </c>
      <c r="Q241" s="9">
        <v>88.11</v>
      </c>
      <c r="R241" s="9">
        <v>67.41</v>
      </c>
      <c r="S241" s="14">
        <v>38.299999999999997</v>
      </c>
      <c r="T241" s="25">
        <v>3</v>
      </c>
      <c r="U241" s="81">
        <v>1</v>
      </c>
      <c r="V241" s="81">
        <v>2</v>
      </c>
    </row>
    <row r="242" spans="1:22" x14ac:dyDescent="0.25">
      <c r="A242" s="81">
        <v>3</v>
      </c>
      <c r="B242" s="13" t="s">
        <v>262</v>
      </c>
      <c r="C242" s="9">
        <v>352</v>
      </c>
      <c r="D242" s="9">
        <v>171</v>
      </c>
      <c r="E242" s="9">
        <v>6.9</v>
      </c>
      <c r="F242" s="9">
        <v>9.8000000000000007</v>
      </c>
      <c r="G242" s="9">
        <v>332.4</v>
      </c>
      <c r="H242" s="9">
        <v>82.05</v>
      </c>
      <c r="I242" s="9">
        <v>10.199999999999999</v>
      </c>
      <c r="J242" s="9">
        <v>57.34</v>
      </c>
      <c r="K242" s="9">
        <v>45</v>
      </c>
      <c r="L242" s="9">
        <v>12166.36</v>
      </c>
      <c r="M242" s="9">
        <v>691.3</v>
      </c>
      <c r="N242" s="9">
        <v>389.35</v>
      </c>
      <c r="O242" s="9">
        <v>145.66</v>
      </c>
      <c r="P242" s="9">
        <v>817.94</v>
      </c>
      <c r="Q242" s="9">
        <v>95.67</v>
      </c>
      <c r="R242" s="9">
        <v>73.87</v>
      </c>
      <c r="S242" s="14">
        <v>37.770000000000003</v>
      </c>
      <c r="T242" s="25">
        <v>3</v>
      </c>
      <c r="U242" s="81">
        <v>3</v>
      </c>
      <c r="V242" s="81">
        <v>3</v>
      </c>
    </row>
    <row r="243" spans="1:22" x14ac:dyDescent="0.25">
      <c r="A243" s="81">
        <v>4</v>
      </c>
      <c r="B243" s="13" t="s">
        <v>272</v>
      </c>
      <c r="C243" s="9">
        <v>403</v>
      </c>
      <c r="D243" s="9">
        <v>177</v>
      </c>
      <c r="E243" s="9">
        <v>7.5</v>
      </c>
      <c r="F243" s="9">
        <v>10.9</v>
      </c>
      <c r="G243" s="9">
        <v>381.2</v>
      </c>
      <c r="H243" s="9">
        <v>84.75</v>
      </c>
      <c r="I243" s="9">
        <v>10.199999999999999</v>
      </c>
      <c r="J243" s="9">
        <v>68.069999999999993</v>
      </c>
      <c r="K243" s="9">
        <v>53.4</v>
      </c>
      <c r="L243" s="9">
        <v>18613.439999999999</v>
      </c>
      <c r="M243" s="9">
        <v>923.7</v>
      </c>
      <c r="N243" s="9">
        <v>522.88</v>
      </c>
      <c r="O243" s="9">
        <v>165.36</v>
      </c>
      <c r="P243" s="9">
        <v>1009.08</v>
      </c>
      <c r="Q243" s="9">
        <v>114.02</v>
      </c>
      <c r="R243" s="9">
        <v>88.32</v>
      </c>
      <c r="S243" s="14">
        <v>38.5</v>
      </c>
      <c r="T243" s="25">
        <v>3</v>
      </c>
      <c r="U243" s="81">
        <v>4</v>
      </c>
      <c r="V243" s="81">
        <v>4</v>
      </c>
    </row>
    <row r="244" spans="1:22" x14ac:dyDescent="0.25">
      <c r="A244" s="81">
        <v>5</v>
      </c>
      <c r="B244" s="13" t="s">
        <v>279</v>
      </c>
      <c r="C244" s="9">
        <v>459</v>
      </c>
      <c r="D244" s="9">
        <v>154</v>
      </c>
      <c r="E244" s="9">
        <v>9.1</v>
      </c>
      <c r="F244" s="9">
        <v>15.4</v>
      </c>
      <c r="G244" s="9">
        <v>428.2</v>
      </c>
      <c r="H244" s="9">
        <v>72.45</v>
      </c>
      <c r="I244" s="9">
        <v>10.199999999999999</v>
      </c>
      <c r="J244" s="9">
        <v>87.29</v>
      </c>
      <c r="K244" s="9">
        <v>68.5</v>
      </c>
      <c r="L244" s="9">
        <v>29698.29</v>
      </c>
      <c r="M244" s="9">
        <v>1294</v>
      </c>
      <c r="N244" s="9">
        <v>744.05</v>
      </c>
      <c r="O244" s="9">
        <v>184.45</v>
      </c>
      <c r="P244" s="9">
        <v>940.55</v>
      </c>
      <c r="Q244" s="9">
        <v>122.15</v>
      </c>
      <c r="R244" s="9">
        <v>96.04</v>
      </c>
      <c r="S244" s="14">
        <v>32.83</v>
      </c>
      <c r="T244" s="25">
        <v>3</v>
      </c>
      <c r="U244" s="81">
        <v>5</v>
      </c>
      <c r="V244" s="81">
        <v>5</v>
      </c>
    </row>
    <row r="245" spans="1:22" x14ac:dyDescent="0.25">
      <c r="A245" s="81">
        <v>6</v>
      </c>
      <c r="B245" s="13" t="s">
        <v>288</v>
      </c>
      <c r="C245" s="9">
        <v>533</v>
      </c>
      <c r="D245" s="9">
        <v>209</v>
      </c>
      <c r="E245" s="9">
        <v>10.199999999999999</v>
      </c>
      <c r="F245" s="9">
        <v>15.6</v>
      </c>
      <c r="G245" s="9">
        <v>501.8</v>
      </c>
      <c r="H245" s="9">
        <v>99.4</v>
      </c>
      <c r="I245" s="9">
        <v>12.7</v>
      </c>
      <c r="J245" s="9">
        <v>117.78</v>
      </c>
      <c r="K245" s="9">
        <v>92.5</v>
      </c>
      <c r="L245" s="9">
        <v>55246.34</v>
      </c>
      <c r="M245" s="9">
        <v>2073</v>
      </c>
      <c r="N245" s="9">
        <v>1181.69</v>
      </c>
      <c r="O245" s="9">
        <v>216.58</v>
      </c>
      <c r="P245" s="9">
        <v>2379.0100000000002</v>
      </c>
      <c r="Q245" s="9">
        <v>227.66</v>
      </c>
      <c r="R245" s="9">
        <v>177.43</v>
      </c>
      <c r="S245" s="14">
        <v>44.94</v>
      </c>
      <c r="T245" s="25">
        <v>3</v>
      </c>
      <c r="U245" s="81">
        <v>6</v>
      </c>
      <c r="V245" s="81">
        <v>6</v>
      </c>
    </row>
    <row r="246" spans="1:22" ht="15.75" thickBot="1" x14ac:dyDescent="0.3">
      <c r="A246" s="83">
        <v>7</v>
      </c>
      <c r="B246" s="15" t="s">
        <v>295</v>
      </c>
      <c r="C246" s="16">
        <v>603</v>
      </c>
      <c r="D246" s="16">
        <v>228</v>
      </c>
      <c r="E246" s="16">
        <v>10.5</v>
      </c>
      <c r="F246" s="16">
        <v>14.9</v>
      </c>
      <c r="G246" s="16">
        <v>573.20000000000005</v>
      </c>
      <c r="H246" s="16">
        <v>108.75</v>
      </c>
      <c r="I246" s="16">
        <v>12.7</v>
      </c>
      <c r="J246" s="16">
        <v>129.51</v>
      </c>
      <c r="K246" s="16">
        <v>101.7</v>
      </c>
      <c r="L246" s="16">
        <v>76354.38</v>
      </c>
      <c r="M246" s="16">
        <v>2532.5</v>
      </c>
      <c r="N246" s="16">
        <v>1449.82</v>
      </c>
      <c r="O246" s="16">
        <v>242.81</v>
      </c>
      <c r="P246" s="16">
        <v>2949.85</v>
      </c>
      <c r="Q246" s="16">
        <v>258.76</v>
      </c>
      <c r="R246" s="16">
        <v>202.1</v>
      </c>
      <c r="S246" s="17">
        <v>47.72</v>
      </c>
      <c r="T246" s="37">
        <v>3</v>
      </c>
      <c r="U246" s="83">
        <v>7</v>
      </c>
      <c r="V246" s="83">
        <v>7</v>
      </c>
    </row>
    <row r="247" spans="1:22" x14ac:dyDescent="0.25">
      <c r="A247" s="80">
        <v>1</v>
      </c>
      <c r="B247" s="10" t="s">
        <v>249</v>
      </c>
      <c r="C247" s="11">
        <v>258</v>
      </c>
      <c r="D247" s="11">
        <v>146</v>
      </c>
      <c r="E247" s="11">
        <v>6.1</v>
      </c>
      <c r="F247" s="11">
        <v>9.1</v>
      </c>
      <c r="G247" s="11">
        <v>239.8</v>
      </c>
      <c r="H247" s="11">
        <v>69.95</v>
      </c>
      <c r="I247" s="11">
        <v>7.6</v>
      </c>
      <c r="J247" s="11">
        <v>41.7</v>
      </c>
      <c r="K247" s="11">
        <v>32.700000000000003</v>
      </c>
      <c r="L247" s="11">
        <v>4887.5</v>
      </c>
      <c r="M247" s="11">
        <v>378.9</v>
      </c>
      <c r="N247" s="11">
        <v>212.12</v>
      </c>
      <c r="O247" s="11">
        <v>108.27</v>
      </c>
      <c r="P247" s="11">
        <v>472.58</v>
      </c>
      <c r="Q247" s="11">
        <v>64.739999999999995</v>
      </c>
      <c r="R247" s="11">
        <v>49.73</v>
      </c>
      <c r="S247" s="12">
        <v>33.67</v>
      </c>
      <c r="T247" s="36">
        <v>4</v>
      </c>
      <c r="U247" s="80">
        <v>1</v>
      </c>
      <c r="V247" s="80">
        <v>1</v>
      </c>
    </row>
    <row r="248" spans="1:22" x14ac:dyDescent="0.25">
      <c r="A248" s="81">
        <v>2</v>
      </c>
      <c r="B248" s="13" t="s">
        <v>255</v>
      </c>
      <c r="C248" s="9">
        <v>313</v>
      </c>
      <c r="D248" s="9">
        <v>166</v>
      </c>
      <c r="E248" s="9">
        <v>6.6</v>
      </c>
      <c r="F248" s="9">
        <v>11.2</v>
      </c>
      <c r="G248" s="9">
        <v>290.60000000000002</v>
      </c>
      <c r="H248" s="9">
        <v>79.7</v>
      </c>
      <c r="I248" s="9">
        <v>8.9</v>
      </c>
      <c r="J248" s="9">
        <v>57.04</v>
      </c>
      <c r="K248" s="9">
        <v>44.8</v>
      </c>
      <c r="L248" s="9">
        <v>9960.39</v>
      </c>
      <c r="M248" s="9">
        <v>636.5</v>
      </c>
      <c r="N248" s="9">
        <v>355.1</v>
      </c>
      <c r="O248" s="9">
        <v>132.13999999999999</v>
      </c>
      <c r="P248" s="9">
        <v>854.77</v>
      </c>
      <c r="Q248" s="9">
        <v>102.98</v>
      </c>
      <c r="R248" s="9">
        <v>78.92</v>
      </c>
      <c r="S248" s="14">
        <v>38.71</v>
      </c>
      <c r="T248" s="25">
        <v>4</v>
      </c>
      <c r="U248" s="81">
        <v>2</v>
      </c>
      <c r="V248" s="81">
        <v>2</v>
      </c>
    </row>
    <row r="249" spans="1:22" x14ac:dyDescent="0.25">
      <c r="A249" s="81">
        <v>3</v>
      </c>
      <c r="B249" s="13" t="s">
        <v>263</v>
      </c>
      <c r="C249" s="9">
        <v>355</v>
      </c>
      <c r="D249" s="9">
        <v>171</v>
      </c>
      <c r="E249" s="9">
        <v>7.2</v>
      </c>
      <c r="F249" s="9">
        <v>11.6</v>
      </c>
      <c r="G249" s="9">
        <v>331.8</v>
      </c>
      <c r="H249" s="9">
        <v>81.900000000000006</v>
      </c>
      <c r="I249" s="9">
        <v>10.199999999999999</v>
      </c>
      <c r="J249" s="9">
        <v>64.45</v>
      </c>
      <c r="K249" s="9">
        <v>50.6</v>
      </c>
      <c r="L249" s="9">
        <v>14130.93</v>
      </c>
      <c r="M249" s="9">
        <v>796.1</v>
      </c>
      <c r="N249" s="9">
        <v>446.97</v>
      </c>
      <c r="O249" s="9">
        <v>148.07</v>
      </c>
      <c r="P249" s="9">
        <v>968.08</v>
      </c>
      <c r="Q249" s="9">
        <v>113.23</v>
      </c>
      <c r="R249" s="9">
        <v>87.21</v>
      </c>
      <c r="S249" s="14">
        <v>38.76</v>
      </c>
      <c r="T249" s="25">
        <v>4</v>
      </c>
      <c r="U249" s="81">
        <v>3</v>
      </c>
      <c r="V249" s="81">
        <v>3</v>
      </c>
    </row>
    <row r="250" spans="1:22" x14ac:dyDescent="0.25">
      <c r="A250" s="81">
        <v>4</v>
      </c>
      <c r="B250" s="13" t="s">
        <v>273</v>
      </c>
      <c r="C250" s="9">
        <v>407</v>
      </c>
      <c r="D250" s="9">
        <v>178</v>
      </c>
      <c r="E250" s="9">
        <v>7.7</v>
      </c>
      <c r="F250" s="9">
        <v>12.8</v>
      </c>
      <c r="G250" s="9">
        <v>381.4</v>
      </c>
      <c r="H250" s="9">
        <v>85.15</v>
      </c>
      <c r="I250" s="9">
        <v>10.199999999999999</v>
      </c>
      <c r="J250" s="9">
        <v>75.83</v>
      </c>
      <c r="K250" s="9">
        <v>59.5</v>
      </c>
      <c r="L250" s="9">
        <v>21585.78</v>
      </c>
      <c r="M250" s="9">
        <v>1060.7</v>
      </c>
      <c r="N250" s="9">
        <v>597.5</v>
      </c>
      <c r="O250" s="9">
        <v>168.72</v>
      </c>
      <c r="P250" s="9">
        <v>1204.97</v>
      </c>
      <c r="Q250" s="9">
        <v>135.38999999999999</v>
      </c>
      <c r="R250" s="9">
        <v>104.49</v>
      </c>
      <c r="S250" s="14">
        <v>39.86</v>
      </c>
      <c r="T250" s="25">
        <v>4</v>
      </c>
      <c r="U250" s="81">
        <v>4</v>
      </c>
      <c r="V250" s="81">
        <v>4</v>
      </c>
    </row>
    <row r="251" spans="1:22" x14ac:dyDescent="0.25">
      <c r="A251" s="81">
        <v>5</v>
      </c>
      <c r="B251" s="13" t="s">
        <v>280</v>
      </c>
      <c r="C251" s="9">
        <v>462</v>
      </c>
      <c r="D251" s="9">
        <v>154.4</v>
      </c>
      <c r="E251" s="9">
        <v>9.6</v>
      </c>
      <c r="F251" s="9">
        <v>17</v>
      </c>
      <c r="G251" s="9">
        <v>428</v>
      </c>
      <c r="H251" s="9">
        <v>72.400000000000006</v>
      </c>
      <c r="I251" s="9">
        <v>10.199999999999999</v>
      </c>
      <c r="J251" s="9">
        <v>94.48</v>
      </c>
      <c r="K251" s="9">
        <v>74.2</v>
      </c>
      <c r="L251" s="9">
        <v>32674.03</v>
      </c>
      <c r="M251" s="9">
        <v>1414.5</v>
      </c>
      <c r="N251" s="9">
        <v>813.29</v>
      </c>
      <c r="O251" s="9">
        <v>185.97</v>
      </c>
      <c r="P251" s="9">
        <v>1046.53</v>
      </c>
      <c r="Q251" s="9">
        <v>135.56</v>
      </c>
      <c r="R251" s="9">
        <v>106.56</v>
      </c>
      <c r="S251" s="14">
        <v>33.28</v>
      </c>
      <c r="T251" s="25">
        <v>4</v>
      </c>
      <c r="U251" s="81">
        <v>5</v>
      </c>
      <c r="V251" s="81">
        <v>5</v>
      </c>
    </row>
    <row r="252" spans="1:22" x14ac:dyDescent="0.25">
      <c r="A252" s="81">
        <v>6</v>
      </c>
      <c r="B252" s="13" t="s">
        <v>289</v>
      </c>
      <c r="C252" s="9">
        <v>537</v>
      </c>
      <c r="D252" s="9">
        <v>210</v>
      </c>
      <c r="E252" s="9">
        <v>10.9</v>
      </c>
      <c r="F252" s="9">
        <v>17.399999999999999</v>
      </c>
      <c r="G252" s="9">
        <v>502.2</v>
      </c>
      <c r="H252" s="9">
        <v>99.55</v>
      </c>
      <c r="I252" s="9">
        <v>12.7</v>
      </c>
      <c r="J252" s="9">
        <v>129.19999999999999</v>
      </c>
      <c r="K252" s="9">
        <v>101.4</v>
      </c>
      <c r="L252" s="9">
        <v>61702.67</v>
      </c>
      <c r="M252" s="9">
        <v>2298.1</v>
      </c>
      <c r="N252" s="9">
        <v>1310.1199999999999</v>
      </c>
      <c r="O252" s="9">
        <v>218.53</v>
      </c>
      <c r="P252" s="9">
        <v>2692.14</v>
      </c>
      <c r="Q252" s="9">
        <v>256.39</v>
      </c>
      <c r="R252" s="9">
        <v>199.87</v>
      </c>
      <c r="S252" s="14">
        <v>45.65</v>
      </c>
      <c r="T252" s="25">
        <v>4</v>
      </c>
      <c r="U252" s="81">
        <v>6</v>
      </c>
      <c r="V252" s="81">
        <v>6</v>
      </c>
    </row>
    <row r="253" spans="1:22" ht="15.75" thickBot="1" x14ac:dyDescent="0.3">
      <c r="A253" s="83">
        <v>7</v>
      </c>
      <c r="B253" s="15" t="s">
        <v>296</v>
      </c>
      <c r="C253" s="16">
        <v>608</v>
      </c>
      <c r="D253" s="16">
        <v>228</v>
      </c>
      <c r="E253" s="16">
        <v>11.2</v>
      </c>
      <c r="F253" s="16">
        <v>17.3</v>
      </c>
      <c r="G253" s="16">
        <v>573.4</v>
      </c>
      <c r="H253" s="16">
        <v>108.4</v>
      </c>
      <c r="I253" s="16">
        <v>12.7</v>
      </c>
      <c r="J253" s="16">
        <v>144.49</v>
      </c>
      <c r="K253" s="16">
        <v>113.4</v>
      </c>
      <c r="L253" s="16">
        <v>87546.5</v>
      </c>
      <c r="M253" s="16">
        <v>2879.8</v>
      </c>
      <c r="N253" s="16">
        <v>1644.93</v>
      </c>
      <c r="O253" s="16">
        <v>246.15</v>
      </c>
      <c r="P253" s="16">
        <v>3425.21</v>
      </c>
      <c r="Q253" s="16">
        <v>300.45999999999998</v>
      </c>
      <c r="R253" s="16">
        <v>234.41</v>
      </c>
      <c r="S253" s="17">
        <v>48.69</v>
      </c>
      <c r="T253" s="37">
        <v>4</v>
      </c>
      <c r="U253" s="83">
        <v>7</v>
      </c>
      <c r="V253" s="83">
        <v>7</v>
      </c>
    </row>
    <row r="254" spans="1:22" x14ac:dyDescent="0.25">
      <c r="A254" s="80">
        <v>1</v>
      </c>
      <c r="B254" s="10" t="s">
        <v>250</v>
      </c>
      <c r="C254" s="11">
        <v>262</v>
      </c>
      <c r="D254" s="11">
        <v>147</v>
      </c>
      <c r="E254" s="11">
        <v>6.6</v>
      </c>
      <c r="F254" s="11">
        <v>11.2</v>
      </c>
      <c r="G254" s="11">
        <v>239.6</v>
      </c>
      <c r="H254" s="11">
        <v>70.2</v>
      </c>
      <c r="I254" s="11">
        <v>7.6</v>
      </c>
      <c r="J254" s="11">
        <v>49.24</v>
      </c>
      <c r="K254" s="11">
        <v>38.700000000000003</v>
      </c>
      <c r="L254" s="11">
        <v>6007.11</v>
      </c>
      <c r="M254" s="11">
        <v>458.6</v>
      </c>
      <c r="N254" s="11">
        <v>256.75</v>
      </c>
      <c r="O254" s="11">
        <v>110.45</v>
      </c>
      <c r="P254" s="11">
        <v>593.66</v>
      </c>
      <c r="Q254" s="11">
        <v>80.77</v>
      </c>
      <c r="R254" s="11">
        <v>61.93</v>
      </c>
      <c r="S254" s="12">
        <v>34.72</v>
      </c>
      <c r="T254" s="36">
        <v>5</v>
      </c>
      <c r="U254" s="80">
        <v>1</v>
      </c>
      <c r="V254" s="80">
        <v>1</v>
      </c>
    </row>
    <row r="255" spans="1:22" x14ac:dyDescent="0.25">
      <c r="A255" s="81">
        <v>2</v>
      </c>
      <c r="B255" s="13" t="s">
        <v>256</v>
      </c>
      <c r="C255" s="9">
        <v>317</v>
      </c>
      <c r="D255" s="9">
        <v>167</v>
      </c>
      <c r="E255" s="9">
        <v>7.6</v>
      </c>
      <c r="F255" s="9">
        <v>13.2</v>
      </c>
      <c r="G255" s="9">
        <v>290.60000000000002</v>
      </c>
      <c r="H255" s="9">
        <v>79.7</v>
      </c>
      <c r="I255" s="9">
        <v>8.9</v>
      </c>
      <c r="J255" s="9">
        <v>66.849999999999994</v>
      </c>
      <c r="K255" s="9">
        <v>52.5</v>
      </c>
      <c r="L255" s="9">
        <v>11873.01</v>
      </c>
      <c r="M255" s="9">
        <v>749.1</v>
      </c>
      <c r="N255" s="9">
        <v>419.95</v>
      </c>
      <c r="O255" s="9">
        <v>133.27000000000001</v>
      </c>
      <c r="P255" s="9">
        <v>1025.95</v>
      </c>
      <c r="Q255" s="9">
        <v>122.87</v>
      </c>
      <c r="R255" s="9">
        <v>94.33</v>
      </c>
      <c r="S255" s="14">
        <v>39.17</v>
      </c>
      <c r="T255" s="25">
        <v>5</v>
      </c>
      <c r="U255" s="81">
        <v>2</v>
      </c>
      <c r="V255" s="81">
        <v>2</v>
      </c>
    </row>
    <row r="256" spans="1:22" x14ac:dyDescent="0.25">
      <c r="A256" s="81">
        <v>3</v>
      </c>
      <c r="B256" s="13" t="s">
        <v>264</v>
      </c>
      <c r="C256" s="9">
        <v>358</v>
      </c>
      <c r="D256" s="9">
        <v>172</v>
      </c>
      <c r="E256" s="9">
        <v>7.9</v>
      </c>
      <c r="F256" s="9">
        <v>13.1</v>
      </c>
      <c r="G256" s="9">
        <v>331.8</v>
      </c>
      <c r="H256" s="9">
        <v>82.05</v>
      </c>
      <c r="I256" s="9">
        <v>10.199999999999999</v>
      </c>
      <c r="J256" s="9">
        <v>72.17</v>
      </c>
      <c r="K256" s="9">
        <v>56.7</v>
      </c>
      <c r="L256" s="9">
        <v>16051.94</v>
      </c>
      <c r="M256" s="9">
        <v>896.8</v>
      </c>
      <c r="N256" s="9">
        <v>504.59</v>
      </c>
      <c r="O256" s="9">
        <v>149.13999999999999</v>
      </c>
      <c r="P256" s="9">
        <v>1112.72</v>
      </c>
      <c r="Q256" s="9">
        <v>129.38999999999999</v>
      </c>
      <c r="R256" s="9">
        <v>99.75</v>
      </c>
      <c r="S256" s="14">
        <v>39.270000000000003</v>
      </c>
      <c r="T256" s="25">
        <v>5</v>
      </c>
      <c r="U256" s="81">
        <v>3</v>
      </c>
      <c r="V256" s="81">
        <v>3</v>
      </c>
    </row>
    <row r="257" spans="1:22" x14ac:dyDescent="0.25">
      <c r="A257" s="81">
        <v>4</v>
      </c>
      <c r="B257" s="13" t="s">
        <v>274</v>
      </c>
      <c r="C257" s="9">
        <v>410</v>
      </c>
      <c r="D257" s="9">
        <v>179</v>
      </c>
      <c r="E257" s="9">
        <v>8.8000000000000007</v>
      </c>
      <c r="F257" s="9">
        <v>14.4</v>
      </c>
      <c r="G257" s="9">
        <v>381.2</v>
      </c>
      <c r="H257" s="9">
        <v>85.1</v>
      </c>
      <c r="I257" s="9">
        <v>10.199999999999999</v>
      </c>
      <c r="J257" s="9">
        <v>85.99</v>
      </c>
      <c r="K257" s="9">
        <v>67.5</v>
      </c>
      <c r="L257" s="9">
        <v>24557.5</v>
      </c>
      <c r="M257" s="9">
        <v>1197.9000000000001</v>
      </c>
      <c r="N257" s="9">
        <v>678.1</v>
      </c>
      <c r="O257" s="9">
        <v>168.99</v>
      </c>
      <c r="P257" s="9">
        <v>1379.08</v>
      </c>
      <c r="Q257" s="9">
        <v>154.09</v>
      </c>
      <c r="R257" s="9">
        <v>119.34</v>
      </c>
      <c r="S257" s="14">
        <v>40.049999999999997</v>
      </c>
      <c r="T257" s="25">
        <v>5</v>
      </c>
      <c r="U257" s="81">
        <v>4</v>
      </c>
      <c r="V257" s="81">
        <v>4</v>
      </c>
    </row>
    <row r="258" spans="1:22" x14ac:dyDescent="0.25">
      <c r="A258" s="81">
        <v>5</v>
      </c>
      <c r="B258" s="13" t="s">
        <v>281</v>
      </c>
      <c r="C258" s="9">
        <v>466</v>
      </c>
      <c r="D258" s="9">
        <v>155.30000000000001</v>
      </c>
      <c r="E258" s="9">
        <v>10.5</v>
      </c>
      <c r="F258" s="9">
        <v>18.899999999999999</v>
      </c>
      <c r="G258" s="9">
        <v>428.2</v>
      </c>
      <c r="H258" s="9">
        <v>72.400000000000006</v>
      </c>
      <c r="I258" s="9">
        <v>10.199999999999999</v>
      </c>
      <c r="J258" s="9">
        <v>104.56</v>
      </c>
      <c r="K258" s="9">
        <v>82.1</v>
      </c>
      <c r="L258" s="9">
        <v>36624.870000000003</v>
      </c>
      <c r="M258" s="9">
        <v>1571.9</v>
      </c>
      <c r="N258" s="9">
        <v>906.27</v>
      </c>
      <c r="O258" s="9">
        <v>187.16</v>
      </c>
      <c r="P258" s="9">
        <v>1184.51</v>
      </c>
      <c r="Q258" s="9">
        <v>152.55000000000001</v>
      </c>
      <c r="R258" s="9">
        <v>120.2</v>
      </c>
      <c r="S258" s="14">
        <v>33.659999999999997</v>
      </c>
      <c r="T258" s="25">
        <v>5</v>
      </c>
      <c r="U258" s="81">
        <v>5</v>
      </c>
      <c r="V258" s="81">
        <v>5</v>
      </c>
    </row>
    <row r="259" spans="1:22" x14ac:dyDescent="0.25">
      <c r="A259" s="81">
        <v>6</v>
      </c>
      <c r="B259" s="13" t="s">
        <v>290</v>
      </c>
      <c r="C259" s="9">
        <v>539</v>
      </c>
      <c r="D259" s="9">
        <v>211</v>
      </c>
      <c r="E259" s="9">
        <v>11.6</v>
      </c>
      <c r="F259" s="9">
        <v>18.8</v>
      </c>
      <c r="G259" s="9">
        <v>501.4</v>
      </c>
      <c r="H259" s="9">
        <v>99.7</v>
      </c>
      <c r="I259" s="9">
        <v>12.7</v>
      </c>
      <c r="J259" s="9">
        <v>138.88</v>
      </c>
      <c r="K259" s="9">
        <v>109</v>
      </c>
      <c r="L259" s="9">
        <v>66731.56</v>
      </c>
      <c r="M259" s="9">
        <v>2476.1</v>
      </c>
      <c r="N259" s="9">
        <v>1413.46</v>
      </c>
      <c r="O259" s="9">
        <v>219.2</v>
      </c>
      <c r="P259" s="9">
        <v>2951.06</v>
      </c>
      <c r="Q259" s="9">
        <v>279.72000000000003</v>
      </c>
      <c r="R259" s="9">
        <v>218.28</v>
      </c>
      <c r="S259" s="14">
        <v>46.1</v>
      </c>
      <c r="T259" s="25">
        <v>5</v>
      </c>
      <c r="U259" s="81">
        <v>6</v>
      </c>
      <c r="V259" s="81">
        <v>6</v>
      </c>
    </row>
    <row r="260" spans="1:22" ht="15.75" thickBot="1" x14ac:dyDescent="0.3">
      <c r="A260" s="83">
        <v>7</v>
      </c>
      <c r="B260" s="15" t="s">
        <v>297</v>
      </c>
      <c r="C260" s="16">
        <v>612</v>
      </c>
      <c r="D260" s="16">
        <v>229</v>
      </c>
      <c r="E260" s="16">
        <v>11.9</v>
      </c>
      <c r="F260" s="16">
        <v>19.600000000000001</v>
      </c>
      <c r="G260" s="16">
        <v>572.79999999999995</v>
      </c>
      <c r="H260" s="16">
        <v>108.55</v>
      </c>
      <c r="I260" s="16">
        <v>12.7</v>
      </c>
      <c r="J260" s="16">
        <v>159.32</v>
      </c>
      <c r="K260" s="16">
        <v>125.1</v>
      </c>
      <c r="L260" s="16">
        <v>98536.48</v>
      </c>
      <c r="M260" s="16">
        <v>3220.2</v>
      </c>
      <c r="N260" s="16">
        <v>1837.14</v>
      </c>
      <c r="O260" s="16">
        <v>248.7</v>
      </c>
      <c r="P260" s="16">
        <v>3932.13</v>
      </c>
      <c r="Q260" s="16">
        <v>343.42</v>
      </c>
      <c r="R260" s="16">
        <v>267.70999999999998</v>
      </c>
      <c r="S260" s="17">
        <v>49.68</v>
      </c>
      <c r="T260" s="37">
        <v>5</v>
      </c>
      <c r="U260" s="83">
        <v>7</v>
      </c>
      <c r="V260" s="83">
        <v>7</v>
      </c>
    </row>
    <row r="261" spans="1:22" x14ac:dyDescent="0.25">
      <c r="A261" s="80">
        <v>1</v>
      </c>
      <c r="B261" s="10" t="s">
        <v>251</v>
      </c>
      <c r="C261" s="11">
        <v>266</v>
      </c>
      <c r="D261" s="11">
        <v>148</v>
      </c>
      <c r="E261" s="11">
        <v>7.6</v>
      </c>
      <c r="F261" s="11">
        <v>13</v>
      </c>
      <c r="G261" s="11">
        <v>240</v>
      </c>
      <c r="H261" s="11">
        <v>70.2</v>
      </c>
      <c r="I261" s="11">
        <v>7.6</v>
      </c>
      <c r="J261" s="11">
        <v>57.22</v>
      </c>
      <c r="K261" s="11">
        <v>44.9</v>
      </c>
      <c r="L261" s="11">
        <v>7108.01</v>
      </c>
      <c r="M261" s="11">
        <v>534.4</v>
      </c>
      <c r="N261" s="11">
        <v>301.04000000000002</v>
      </c>
      <c r="O261" s="11">
        <v>111.46</v>
      </c>
      <c r="P261" s="11">
        <v>703.43</v>
      </c>
      <c r="Q261" s="11">
        <v>95.06</v>
      </c>
      <c r="R261" s="11">
        <v>73.06</v>
      </c>
      <c r="S261" s="12">
        <v>35.06</v>
      </c>
      <c r="T261" s="36">
        <v>6</v>
      </c>
      <c r="U261" s="80">
        <v>2</v>
      </c>
      <c r="V261" s="80">
        <v>1</v>
      </c>
    </row>
    <row r="262" spans="1:22" x14ac:dyDescent="0.25">
      <c r="A262" s="81">
        <v>2</v>
      </c>
      <c r="B262" s="13" t="s">
        <v>257</v>
      </c>
      <c r="C262" s="9">
        <v>303</v>
      </c>
      <c r="D262" s="9">
        <v>165</v>
      </c>
      <c r="E262" s="9">
        <v>6</v>
      </c>
      <c r="F262" s="9">
        <v>10.199999999999999</v>
      </c>
      <c r="G262" s="9">
        <v>282.60000000000002</v>
      </c>
      <c r="H262" s="9">
        <v>79.5</v>
      </c>
      <c r="I262" s="9">
        <v>8.9</v>
      </c>
      <c r="J262" s="9">
        <v>51.3</v>
      </c>
      <c r="K262" s="9">
        <v>40.299999999999997</v>
      </c>
      <c r="L262" s="9">
        <v>8477.69</v>
      </c>
      <c r="M262" s="9">
        <v>559.6</v>
      </c>
      <c r="N262" s="9">
        <v>311.02</v>
      </c>
      <c r="O262" s="9">
        <v>128.56</v>
      </c>
      <c r="P262" s="9">
        <v>764.36</v>
      </c>
      <c r="Q262" s="9">
        <v>92.65</v>
      </c>
      <c r="R262" s="9">
        <v>70.87</v>
      </c>
      <c r="S262" s="14">
        <v>38.6</v>
      </c>
      <c r="T262" s="25">
        <v>6</v>
      </c>
      <c r="U262" s="81">
        <v>1</v>
      </c>
      <c r="V262" s="81">
        <v>2</v>
      </c>
    </row>
    <row r="263" spans="1:22" x14ac:dyDescent="0.25">
      <c r="A263" s="81">
        <v>3</v>
      </c>
      <c r="B263" s="13" t="s">
        <v>265</v>
      </c>
      <c r="C263" s="9">
        <v>363</v>
      </c>
      <c r="D263" s="9">
        <v>173.2</v>
      </c>
      <c r="E263" s="9">
        <v>9.1</v>
      </c>
      <c r="F263" s="9">
        <v>15.7</v>
      </c>
      <c r="G263" s="9">
        <v>331.6</v>
      </c>
      <c r="H263" s="9">
        <v>82.05</v>
      </c>
      <c r="I263" s="9">
        <v>10.199999999999999</v>
      </c>
      <c r="J263" s="9">
        <v>85.45</v>
      </c>
      <c r="K263" s="9">
        <v>67.099999999999994</v>
      </c>
      <c r="L263" s="9">
        <v>19414.43</v>
      </c>
      <c r="M263" s="9">
        <v>1069.7</v>
      </c>
      <c r="N263" s="9">
        <v>604.58000000000004</v>
      </c>
      <c r="O263" s="9">
        <v>150.72999999999999</v>
      </c>
      <c r="P263" s="9">
        <v>1362.07</v>
      </c>
      <c r="Q263" s="9">
        <v>157.28</v>
      </c>
      <c r="R263" s="9">
        <v>121.48</v>
      </c>
      <c r="S263" s="14">
        <v>39.92</v>
      </c>
      <c r="T263" s="25">
        <v>6</v>
      </c>
      <c r="U263" s="81">
        <v>3</v>
      </c>
      <c r="V263" s="81">
        <v>3</v>
      </c>
    </row>
    <row r="264" spans="1:22" x14ac:dyDescent="0.25">
      <c r="A264" s="81">
        <v>4</v>
      </c>
      <c r="B264" s="13" t="s">
        <v>275</v>
      </c>
      <c r="C264" s="9">
        <v>413</v>
      </c>
      <c r="D264" s="9">
        <v>180</v>
      </c>
      <c r="E264" s="9">
        <v>9.6999999999999993</v>
      </c>
      <c r="F264" s="9">
        <v>16</v>
      </c>
      <c r="G264" s="9">
        <v>381</v>
      </c>
      <c r="H264" s="9">
        <v>85.15</v>
      </c>
      <c r="I264" s="9">
        <v>10.199999999999999</v>
      </c>
      <c r="J264" s="9">
        <v>95.45</v>
      </c>
      <c r="K264" s="9">
        <v>74.900000000000006</v>
      </c>
      <c r="L264" s="9">
        <v>27495.01</v>
      </c>
      <c r="M264" s="9">
        <v>1331.5</v>
      </c>
      <c r="N264" s="9">
        <v>756.09</v>
      </c>
      <c r="O264" s="9">
        <v>169.72</v>
      </c>
      <c r="P264" s="9">
        <v>1558.58</v>
      </c>
      <c r="Q264" s="9">
        <v>173.18</v>
      </c>
      <c r="R264" s="9">
        <v>134.4</v>
      </c>
      <c r="S264" s="14">
        <v>40.409999999999997</v>
      </c>
      <c r="T264" s="25">
        <v>6</v>
      </c>
      <c r="U264" s="81">
        <v>5</v>
      </c>
      <c r="V264" s="81">
        <v>4</v>
      </c>
    </row>
    <row r="265" spans="1:22" x14ac:dyDescent="0.25">
      <c r="A265" s="81">
        <v>5</v>
      </c>
      <c r="B265" s="13" t="s">
        <v>282</v>
      </c>
      <c r="C265" s="9">
        <v>453</v>
      </c>
      <c r="D265" s="9">
        <v>189.9</v>
      </c>
      <c r="E265" s="9">
        <v>8.5</v>
      </c>
      <c r="F265" s="9">
        <v>12.7</v>
      </c>
      <c r="G265" s="9">
        <v>427.6</v>
      </c>
      <c r="H265" s="9">
        <v>90.7</v>
      </c>
      <c r="I265" s="9">
        <v>10.199999999999999</v>
      </c>
      <c r="J265" s="9">
        <v>85.47</v>
      </c>
      <c r="K265" s="9">
        <v>67.099999999999994</v>
      </c>
      <c r="L265" s="9">
        <v>29321.46</v>
      </c>
      <c r="M265" s="9">
        <v>1294.5999999999999</v>
      </c>
      <c r="N265" s="9">
        <v>734.66</v>
      </c>
      <c r="O265" s="9">
        <v>185.22</v>
      </c>
      <c r="P265" s="9">
        <v>1452.13</v>
      </c>
      <c r="Q265" s="9">
        <v>152.94</v>
      </c>
      <c r="R265" s="9">
        <v>118.65</v>
      </c>
      <c r="S265" s="14">
        <v>41.22</v>
      </c>
      <c r="T265" s="25">
        <v>6</v>
      </c>
      <c r="U265" s="81">
        <v>4</v>
      </c>
      <c r="V265" s="81">
        <v>5</v>
      </c>
    </row>
    <row r="266" spans="1:22" x14ac:dyDescent="0.25">
      <c r="A266" s="81">
        <v>6</v>
      </c>
      <c r="B266" s="13" t="s">
        <v>291</v>
      </c>
      <c r="C266" s="9">
        <v>544</v>
      </c>
      <c r="D266" s="9">
        <v>212</v>
      </c>
      <c r="E266" s="9">
        <v>13.1</v>
      </c>
      <c r="F266" s="9">
        <v>21.2</v>
      </c>
      <c r="G266" s="9">
        <v>501.6</v>
      </c>
      <c r="H266" s="9">
        <v>99.45</v>
      </c>
      <c r="I266" s="9">
        <v>12.7</v>
      </c>
      <c r="J266" s="9">
        <v>156.97999999999999</v>
      </c>
      <c r="K266" s="9">
        <v>123.2</v>
      </c>
      <c r="L266" s="9">
        <v>76082.720000000001</v>
      </c>
      <c r="M266" s="9">
        <v>2797.2</v>
      </c>
      <c r="N266" s="9">
        <v>1604</v>
      </c>
      <c r="O266" s="9">
        <v>220.15</v>
      </c>
      <c r="P266" s="9">
        <v>3377.3</v>
      </c>
      <c r="Q266" s="9">
        <v>318.61</v>
      </c>
      <c r="R266" s="9">
        <v>249.61</v>
      </c>
      <c r="S266" s="14">
        <v>46.38</v>
      </c>
      <c r="T266" s="25">
        <v>6</v>
      </c>
      <c r="U266" s="81">
        <v>6</v>
      </c>
      <c r="V266" s="81">
        <v>6</v>
      </c>
    </row>
    <row r="267" spans="1:22" ht="15.75" thickBot="1" x14ac:dyDescent="0.3">
      <c r="A267" s="83">
        <v>7</v>
      </c>
      <c r="B267" s="15" t="s">
        <v>298</v>
      </c>
      <c r="C267" s="16">
        <v>617</v>
      </c>
      <c r="D267" s="16">
        <v>230</v>
      </c>
      <c r="E267" s="16">
        <v>13.1</v>
      </c>
      <c r="F267" s="16">
        <v>22.2</v>
      </c>
      <c r="G267" s="16">
        <v>572.6</v>
      </c>
      <c r="H267" s="16">
        <v>108.45</v>
      </c>
      <c r="I267" s="16">
        <v>12.7</v>
      </c>
      <c r="J267" s="16">
        <v>178.52</v>
      </c>
      <c r="K267" s="16">
        <v>140.1</v>
      </c>
      <c r="L267" s="16">
        <v>111971.15</v>
      </c>
      <c r="M267" s="16">
        <v>3629.5</v>
      </c>
      <c r="N267" s="16">
        <v>2075.04</v>
      </c>
      <c r="O267" s="16">
        <v>250.45</v>
      </c>
      <c r="P267" s="16">
        <v>4513.82</v>
      </c>
      <c r="Q267" s="16">
        <v>392.51</v>
      </c>
      <c r="R267" s="16">
        <v>306.52999999999997</v>
      </c>
      <c r="S267" s="17">
        <v>50.28</v>
      </c>
      <c r="T267" s="37">
        <v>6</v>
      </c>
      <c r="U267" s="83">
        <v>7</v>
      </c>
      <c r="V267" s="83">
        <v>7</v>
      </c>
    </row>
    <row r="268" spans="1:22" x14ac:dyDescent="0.25">
      <c r="A268" s="80">
        <v>1</v>
      </c>
      <c r="B268" s="10" t="s">
        <v>258</v>
      </c>
      <c r="C268" s="11">
        <v>307</v>
      </c>
      <c r="D268" s="11">
        <v>166</v>
      </c>
      <c r="E268" s="11">
        <v>6.7</v>
      </c>
      <c r="F268" s="11">
        <v>11.8</v>
      </c>
      <c r="G268" s="11">
        <v>283.39999999999998</v>
      </c>
      <c r="H268" s="11">
        <v>79.650000000000006</v>
      </c>
      <c r="I268" s="11">
        <v>8.9</v>
      </c>
      <c r="J268" s="11">
        <v>58.84</v>
      </c>
      <c r="K268" s="11">
        <v>46.2</v>
      </c>
      <c r="L268" s="11">
        <v>9942.92</v>
      </c>
      <c r="M268" s="11">
        <v>647.79999999999995</v>
      </c>
      <c r="N268" s="11">
        <v>361.13</v>
      </c>
      <c r="O268" s="11">
        <v>129.99</v>
      </c>
      <c r="P268" s="11">
        <v>900.53</v>
      </c>
      <c r="Q268" s="11">
        <v>108.5</v>
      </c>
      <c r="R268" s="11">
        <v>83.06</v>
      </c>
      <c r="S268" s="12">
        <v>39.119999999999997</v>
      </c>
      <c r="T268" s="36">
        <v>7</v>
      </c>
      <c r="U268" s="80">
        <v>1</v>
      </c>
      <c r="V268" s="80">
        <v>1</v>
      </c>
    </row>
    <row r="269" spans="1:22" x14ac:dyDescent="0.25">
      <c r="A269" s="81">
        <v>2</v>
      </c>
      <c r="B269" s="13" t="s">
        <v>266</v>
      </c>
      <c r="C269" s="9">
        <v>353</v>
      </c>
      <c r="D269" s="9">
        <v>254</v>
      </c>
      <c r="E269" s="9">
        <v>9.5</v>
      </c>
      <c r="F269" s="9">
        <v>16.399999999999999</v>
      </c>
      <c r="G269" s="9">
        <v>320.2</v>
      </c>
      <c r="H269" s="9">
        <v>122.25</v>
      </c>
      <c r="I269" s="9">
        <v>16</v>
      </c>
      <c r="J269" s="9">
        <v>115.93</v>
      </c>
      <c r="K269" s="9">
        <v>91</v>
      </c>
      <c r="L269" s="9">
        <v>26754.31</v>
      </c>
      <c r="M269" s="9">
        <v>1515.8</v>
      </c>
      <c r="N269" s="9">
        <v>840.02</v>
      </c>
      <c r="O269" s="9">
        <v>151.91999999999999</v>
      </c>
      <c r="P269" s="9">
        <v>4483.1400000000003</v>
      </c>
      <c r="Q269" s="9">
        <v>353</v>
      </c>
      <c r="R269" s="9">
        <v>269.04000000000002</v>
      </c>
      <c r="S269" s="14">
        <v>62.19</v>
      </c>
      <c r="T269" s="25">
        <v>7</v>
      </c>
      <c r="U269" s="81">
        <v>4</v>
      </c>
      <c r="V269" s="81">
        <v>2</v>
      </c>
    </row>
    <row r="270" spans="1:22" x14ac:dyDescent="0.25">
      <c r="A270" s="81">
        <v>3</v>
      </c>
      <c r="B270" s="13" t="s">
        <v>276</v>
      </c>
      <c r="C270" s="9">
        <v>417</v>
      </c>
      <c r="D270" s="9">
        <v>181</v>
      </c>
      <c r="E270" s="9">
        <v>10.9</v>
      </c>
      <c r="F270" s="9">
        <v>18.2</v>
      </c>
      <c r="G270" s="9">
        <v>380.6</v>
      </c>
      <c r="H270" s="9">
        <v>85.05</v>
      </c>
      <c r="I270" s="9">
        <v>10.199999999999999</v>
      </c>
      <c r="J270" s="9">
        <v>108.26</v>
      </c>
      <c r="K270" s="9">
        <v>85</v>
      </c>
      <c r="L270" s="9">
        <v>31537.51</v>
      </c>
      <c r="M270" s="9">
        <v>1512.6</v>
      </c>
      <c r="N270" s="9">
        <v>862.63</v>
      </c>
      <c r="O270" s="9">
        <v>170.68</v>
      </c>
      <c r="P270" s="9">
        <v>1803.36</v>
      </c>
      <c r="Q270" s="9">
        <v>199.27</v>
      </c>
      <c r="R270" s="9">
        <v>155.06</v>
      </c>
      <c r="S270" s="14">
        <v>40.81</v>
      </c>
      <c r="T270" s="25">
        <v>7</v>
      </c>
      <c r="U270" s="81">
        <v>3</v>
      </c>
      <c r="V270" s="81">
        <v>3</v>
      </c>
    </row>
    <row r="271" spans="1:22" x14ac:dyDescent="0.25">
      <c r="A271" s="81">
        <v>4</v>
      </c>
      <c r="B271" s="13" t="s">
        <v>283</v>
      </c>
      <c r="C271" s="9">
        <v>457</v>
      </c>
      <c r="D271" s="9">
        <v>190</v>
      </c>
      <c r="E271" s="9">
        <v>9</v>
      </c>
      <c r="F271" s="9">
        <v>14.5</v>
      </c>
      <c r="G271" s="9">
        <v>428</v>
      </c>
      <c r="H271" s="9">
        <v>90.5</v>
      </c>
      <c r="I271" s="9">
        <v>10.199999999999999</v>
      </c>
      <c r="J271" s="9">
        <v>94.51</v>
      </c>
      <c r="K271" s="9">
        <v>74.2</v>
      </c>
      <c r="L271" s="9">
        <v>33262.54</v>
      </c>
      <c r="M271" s="9">
        <v>1455.7</v>
      </c>
      <c r="N271" s="9">
        <v>825.08</v>
      </c>
      <c r="O271" s="9">
        <v>187.6</v>
      </c>
      <c r="P271" s="9">
        <v>1660.63</v>
      </c>
      <c r="Q271" s="9">
        <v>174.8</v>
      </c>
      <c r="R271" s="9">
        <v>135.5</v>
      </c>
      <c r="S271" s="14">
        <v>41.92</v>
      </c>
      <c r="T271" s="25">
        <v>7</v>
      </c>
      <c r="U271" s="81">
        <v>2</v>
      </c>
      <c r="V271" s="81">
        <v>4</v>
      </c>
    </row>
    <row r="272" spans="1:22" ht="15.75" thickBot="1" x14ac:dyDescent="0.3">
      <c r="A272" s="83">
        <v>5</v>
      </c>
      <c r="B272" s="15" t="s">
        <v>292</v>
      </c>
      <c r="C272" s="16">
        <v>549</v>
      </c>
      <c r="D272" s="16">
        <v>214</v>
      </c>
      <c r="E272" s="16">
        <v>14.7</v>
      </c>
      <c r="F272" s="16">
        <v>23.6</v>
      </c>
      <c r="G272" s="16">
        <v>501.8</v>
      </c>
      <c r="H272" s="16">
        <v>99.65</v>
      </c>
      <c r="I272" s="16">
        <v>12.7</v>
      </c>
      <c r="J272" s="16">
        <v>176.16</v>
      </c>
      <c r="K272" s="16">
        <v>138.30000000000001</v>
      </c>
      <c r="L272" s="16">
        <v>86084.33</v>
      </c>
      <c r="M272" s="16">
        <v>3136</v>
      </c>
      <c r="N272" s="16">
        <v>1806.6</v>
      </c>
      <c r="O272" s="16">
        <v>221.06</v>
      </c>
      <c r="P272" s="16">
        <v>3869.6</v>
      </c>
      <c r="Q272" s="16">
        <v>361.64</v>
      </c>
      <c r="R272" s="16">
        <v>284.45999999999998</v>
      </c>
      <c r="S272" s="17">
        <v>46.87</v>
      </c>
      <c r="T272" s="37">
        <v>7</v>
      </c>
      <c r="U272" s="83">
        <v>5</v>
      </c>
      <c r="V272" s="83">
        <v>5</v>
      </c>
    </row>
    <row r="273" spans="1:22" x14ac:dyDescent="0.25">
      <c r="A273" s="80">
        <v>1</v>
      </c>
      <c r="B273" s="10" t="s">
        <v>259</v>
      </c>
      <c r="C273" s="11">
        <v>310</v>
      </c>
      <c r="D273" s="11">
        <v>167</v>
      </c>
      <c r="E273" s="11">
        <v>7.9</v>
      </c>
      <c r="F273" s="11">
        <v>13.7</v>
      </c>
      <c r="G273" s="11">
        <v>282.60000000000002</v>
      </c>
      <c r="H273" s="11">
        <v>79.55</v>
      </c>
      <c r="I273" s="11">
        <v>8.9</v>
      </c>
      <c r="J273" s="11">
        <v>68.760000000000005</v>
      </c>
      <c r="K273" s="11">
        <v>54</v>
      </c>
      <c r="L273" s="11">
        <v>11668.1</v>
      </c>
      <c r="M273" s="11">
        <v>752.8</v>
      </c>
      <c r="N273" s="11">
        <v>422.55</v>
      </c>
      <c r="O273" s="11">
        <v>130.26</v>
      </c>
      <c r="P273" s="11">
        <v>1064.8699999999999</v>
      </c>
      <c r="Q273" s="11">
        <v>127.53</v>
      </c>
      <c r="R273" s="11">
        <v>97.93</v>
      </c>
      <c r="S273" s="12">
        <v>39.35</v>
      </c>
      <c r="T273" s="36">
        <v>8</v>
      </c>
      <c r="U273" s="80">
        <v>1</v>
      </c>
      <c r="V273" s="80">
        <v>1</v>
      </c>
    </row>
    <row r="274" spans="1:22" x14ac:dyDescent="0.25">
      <c r="A274" s="81">
        <v>2</v>
      </c>
      <c r="B274" s="13" t="s">
        <v>267</v>
      </c>
      <c r="C274" s="9">
        <v>357</v>
      </c>
      <c r="D274" s="9">
        <v>255</v>
      </c>
      <c r="E274" s="9">
        <v>10.5</v>
      </c>
      <c r="F274" s="9">
        <v>18.3</v>
      </c>
      <c r="G274" s="9">
        <v>320.39999999999998</v>
      </c>
      <c r="H274" s="9">
        <v>122.25</v>
      </c>
      <c r="I274" s="9">
        <v>16</v>
      </c>
      <c r="J274" s="9">
        <v>129.16999999999999</v>
      </c>
      <c r="K274" s="9">
        <v>101.4</v>
      </c>
      <c r="L274" s="9">
        <v>30209.8</v>
      </c>
      <c r="M274" s="9">
        <v>1692.4</v>
      </c>
      <c r="N274" s="9">
        <v>942.22</v>
      </c>
      <c r="O274" s="9">
        <v>152.93</v>
      </c>
      <c r="P274" s="9">
        <v>5062.32</v>
      </c>
      <c r="Q274" s="9">
        <v>397.04</v>
      </c>
      <c r="R274" s="9">
        <v>302.87</v>
      </c>
      <c r="S274" s="14">
        <v>62.6</v>
      </c>
      <c r="T274" s="25">
        <v>8</v>
      </c>
      <c r="U274" s="81">
        <v>3</v>
      </c>
      <c r="V274" s="81">
        <v>2</v>
      </c>
    </row>
    <row r="275" spans="1:22" ht="15.75" thickBot="1" x14ac:dyDescent="0.3">
      <c r="A275" s="133">
        <v>3</v>
      </c>
      <c r="B275" s="15" t="s">
        <v>284</v>
      </c>
      <c r="C275" s="16">
        <v>460</v>
      </c>
      <c r="D275" s="16">
        <v>191</v>
      </c>
      <c r="E275" s="16">
        <v>9.9</v>
      </c>
      <c r="F275" s="16">
        <v>16</v>
      </c>
      <c r="G275" s="16">
        <v>428</v>
      </c>
      <c r="H275" s="16">
        <v>90.55</v>
      </c>
      <c r="I275" s="16">
        <v>10.199999999999999</v>
      </c>
      <c r="J275" s="16">
        <v>104.39</v>
      </c>
      <c r="K275" s="16">
        <v>81.900000000000006</v>
      </c>
      <c r="L275" s="16">
        <v>37004.019999999997</v>
      </c>
      <c r="M275" s="16">
        <v>1608.9</v>
      </c>
      <c r="N275" s="16">
        <v>914.58</v>
      </c>
      <c r="O275" s="16">
        <v>188.28</v>
      </c>
      <c r="P275" s="16">
        <v>1862.06</v>
      </c>
      <c r="Q275" s="16">
        <v>194.98</v>
      </c>
      <c r="R275" s="16">
        <v>151.49</v>
      </c>
      <c r="S275" s="17">
        <v>42.24</v>
      </c>
      <c r="T275" s="37">
        <v>8</v>
      </c>
      <c r="U275" s="133">
        <v>2</v>
      </c>
      <c r="V275" s="133">
        <v>3</v>
      </c>
    </row>
    <row r="276" spans="1:22" x14ac:dyDescent="0.25">
      <c r="A276" s="134">
        <v>1</v>
      </c>
      <c r="B276" s="10" t="s">
        <v>268</v>
      </c>
      <c r="C276" s="11">
        <v>360</v>
      </c>
      <c r="D276" s="11">
        <v>256</v>
      </c>
      <c r="E276" s="11">
        <v>11.4</v>
      </c>
      <c r="F276" s="11">
        <v>19.899999999999999</v>
      </c>
      <c r="G276" s="11">
        <v>320.2</v>
      </c>
      <c r="H276" s="11">
        <v>122.3</v>
      </c>
      <c r="I276" s="11">
        <v>16</v>
      </c>
      <c r="J276" s="11">
        <v>140.59</v>
      </c>
      <c r="K276" s="11">
        <v>110.4</v>
      </c>
      <c r="L276" s="11">
        <v>33153.980000000003</v>
      </c>
      <c r="M276" s="11">
        <v>1841.9</v>
      </c>
      <c r="N276" s="11">
        <v>1029.5999999999999</v>
      </c>
      <c r="O276" s="11">
        <v>153.57</v>
      </c>
      <c r="P276" s="11">
        <v>5570.48</v>
      </c>
      <c r="Q276" s="11">
        <v>435.19</v>
      </c>
      <c r="R276" s="11">
        <v>332.26</v>
      </c>
      <c r="S276" s="12">
        <v>62.95</v>
      </c>
      <c r="T276" s="36">
        <v>9</v>
      </c>
      <c r="U276" s="134">
        <v>2</v>
      </c>
      <c r="V276" s="134">
        <v>1</v>
      </c>
    </row>
    <row r="277" spans="1:22" ht="15.75" thickBot="1" x14ac:dyDescent="0.3">
      <c r="A277" s="133">
        <v>2</v>
      </c>
      <c r="B277" s="15" t="s">
        <v>285</v>
      </c>
      <c r="C277" s="16">
        <v>463</v>
      </c>
      <c r="D277" s="16">
        <v>192</v>
      </c>
      <c r="E277" s="16">
        <v>10.5</v>
      </c>
      <c r="F277" s="16">
        <v>17.7</v>
      </c>
      <c r="G277" s="16">
        <v>427.6</v>
      </c>
      <c r="H277" s="16">
        <v>90.75</v>
      </c>
      <c r="I277" s="16">
        <v>10.199999999999999</v>
      </c>
      <c r="J277" s="16">
        <v>113.76</v>
      </c>
      <c r="K277" s="16">
        <v>89.3</v>
      </c>
      <c r="L277" s="16">
        <v>40952.17</v>
      </c>
      <c r="M277" s="16">
        <v>1769</v>
      </c>
      <c r="N277" s="16">
        <v>1006.08</v>
      </c>
      <c r="O277" s="16">
        <v>189.73</v>
      </c>
      <c r="P277" s="16">
        <v>2092.64</v>
      </c>
      <c r="Q277" s="16">
        <v>217.98</v>
      </c>
      <c r="R277" s="16">
        <v>169.35</v>
      </c>
      <c r="S277" s="17">
        <v>42.89</v>
      </c>
      <c r="T277" s="37">
        <v>9</v>
      </c>
      <c r="U277" s="133">
        <v>1</v>
      </c>
      <c r="V277" s="133">
        <v>2</v>
      </c>
    </row>
    <row r="278" spans="1:22" x14ac:dyDescent="0.25">
      <c r="A278" s="134">
        <v>1</v>
      </c>
      <c r="B278" s="10" t="s">
        <v>269</v>
      </c>
      <c r="C278" s="11">
        <v>363</v>
      </c>
      <c r="D278" s="11">
        <v>257</v>
      </c>
      <c r="E278" s="11">
        <v>13</v>
      </c>
      <c r="F278" s="11">
        <v>21.7</v>
      </c>
      <c r="G278" s="11">
        <v>319.60000000000002</v>
      </c>
      <c r="H278" s="11">
        <v>122</v>
      </c>
      <c r="I278" s="11">
        <v>16</v>
      </c>
      <c r="J278" s="11">
        <v>155.28</v>
      </c>
      <c r="K278" s="11">
        <v>121.9</v>
      </c>
      <c r="L278" s="11">
        <v>36598.33</v>
      </c>
      <c r="M278" s="11">
        <v>2016.4</v>
      </c>
      <c r="N278" s="11">
        <v>1134.8499999999999</v>
      </c>
      <c r="O278" s="11">
        <v>153.52000000000001</v>
      </c>
      <c r="P278" s="11">
        <v>6147.42</v>
      </c>
      <c r="Q278" s="11">
        <v>478.4</v>
      </c>
      <c r="R278" s="11">
        <v>366.17</v>
      </c>
      <c r="S278" s="12">
        <v>62.92</v>
      </c>
      <c r="T278" s="36">
        <v>10</v>
      </c>
      <c r="U278" s="134">
        <v>2</v>
      </c>
      <c r="V278" s="134">
        <v>1</v>
      </c>
    </row>
    <row r="279" spans="1:22" ht="15.75" thickBot="1" x14ac:dyDescent="0.3">
      <c r="A279" s="133">
        <v>2</v>
      </c>
      <c r="B279" s="15" t="s">
        <v>286</v>
      </c>
      <c r="C279" s="16">
        <v>466</v>
      </c>
      <c r="D279" s="16">
        <v>193</v>
      </c>
      <c r="E279" s="16">
        <v>11.4</v>
      </c>
      <c r="F279" s="16">
        <v>19</v>
      </c>
      <c r="G279" s="16">
        <v>428</v>
      </c>
      <c r="H279" s="16">
        <v>90.8</v>
      </c>
      <c r="I279" s="16">
        <v>10.199999999999999</v>
      </c>
      <c r="J279" s="16">
        <v>123.03</v>
      </c>
      <c r="K279" s="16">
        <v>96.6</v>
      </c>
      <c r="L279" s="16">
        <v>44505.67</v>
      </c>
      <c r="M279" s="16">
        <v>1910.1</v>
      </c>
      <c r="N279" s="16">
        <v>1090.07</v>
      </c>
      <c r="O279" s="16">
        <v>190.2</v>
      </c>
      <c r="P279" s="16">
        <v>2282.42</v>
      </c>
      <c r="Q279" s="16">
        <v>236.52</v>
      </c>
      <c r="R279" s="16">
        <v>184.24</v>
      </c>
      <c r="S279" s="17">
        <v>43.07</v>
      </c>
      <c r="T279" s="37">
        <v>10</v>
      </c>
      <c r="U279" s="133">
        <v>1</v>
      </c>
      <c r="V279" s="133">
        <v>2</v>
      </c>
    </row>
    <row r="280" spans="1:22" ht="15.75" thickBot="1" x14ac:dyDescent="0.3">
      <c r="A280" s="136">
        <v>1</v>
      </c>
      <c r="B280" s="38" t="s">
        <v>287</v>
      </c>
      <c r="C280" s="39">
        <v>469</v>
      </c>
      <c r="D280" s="39">
        <v>194</v>
      </c>
      <c r="E280" s="39">
        <v>12.6</v>
      </c>
      <c r="F280" s="39">
        <v>20.6</v>
      </c>
      <c r="G280" s="39">
        <v>427.8</v>
      </c>
      <c r="H280" s="39">
        <v>90.7</v>
      </c>
      <c r="I280" s="39">
        <v>10.199999999999999</v>
      </c>
      <c r="J280" s="39">
        <v>134.72</v>
      </c>
      <c r="K280" s="39">
        <v>105.8</v>
      </c>
      <c r="L280" s="39">
        <v>48825.33</v>
      </c>
      <c r="M280" s="39">
        <v>2082.1</v>
      </c>
      <c r="N280" s="39">
        <v>1193.69</v>
      </c>
      <c r="O280" s="39">
        <v>190.37</v>
      </c>
      <c r="P280" s="39">
        <v>2514.63</v>
      </c>
      <c r="Q280" s="39">
        <v>259.24</v>
      </c>
      <c r="R280" s="39">
        <v>202.7</v>
      </c>
      <c r="S280" s="40">
        <v>43.2</v>
      </c>
      <c r="T280" s="135">
        <v>11</v>
      </c>
      <c r="U280" s="136">
        <v>1</v>
      </c>
      <c r="V280" s="136">
        <v>1</v>
      </c>
    </row>
    <row r="281" spans="1:22" ht="15.75" thickBot="1" x14ac:dyDescent="0.3"/>
    <row r="282" spans="1:22" x14ac:dyDescent="0.25">
      <c r="A282" s="80">
        <v>1</v>
      </c>
      <c r="B282" s="10" t="s">
        <v>299</v>
      </c>
      <c r="C282" s="11">
        <v>96</v>
      </c>
      <c r="D282" s="11">
        <v>100</v>
      </c>
      <c r="E282" s="11">
        <v>5</v>
      </c>
      <c r="F282" s="11">
        <v>8</v>
      </c>
      <c r="G282" s="11">
        <v>80</v>
      </c>
      <c r="H282" s="11">
        <v>47.5</v>
      </c>
      <c r="I282" s="11">
        <v>12</v>
      </c>
      <c r="J282" s="11">
        <v>21.24</v>
      </c>
      <c r="K282" s="11">
        <v>16.7</v>
      </c>
      <c r="L282" s="11">
        <v>349.23</v>
      </c>
      <c r="M282" s="11">
        <v>72.8</v>
      </c>
      <c r="N282" s="11">
        <v>41.51</v>
      </c>
      <c r="O282" s="11">
        <v>40.549999999999997</v>
      </c>
      <c r="P282" s="11">
        <v>133.81</v>
      </c>
      <c r="Q282" s="11">
        <v>26.76</v>
      </c>
      <c r="R282" s="11">
        <v>20.57</v>
      </c>
      <c r="S282" s="12">
        <v>25.1</v>
      </c>
      <c r="T282" s="73">
        <v>1</v>
      </c>
      <c r="U282" s="80">
        <v>1</v>
      </c>
      <c r="V282" s="80">
        <v>1</v>
      </c>
    </row>
    <row r="283" spans="1:22" x14ac:dyDescent="0.25">
      <c r="A283" s="81">
        <v>2</v>
      </c>
      <c r="B283" s="13" t="s">
        <v>302</v>
      </c>
      <c r="C283" s="9">
        <v>114</v>
      </c>
      <c r="D283" s="9">
        <v>120</v>
      </c>
      <c r="E283" s="9">
        <v>5</v>
      </c>
      <c r="F283" s="9">
        <v>8</v>
      </c>
      <c r="G283" s="9">
        <v>98</v>
      </c>
      <c r="H283" s="9">
        <v>57.5</v>
      </c>
      <c r="I283" s="9">
        <v>12</v>
      </c>
      <c r="J283" s="9">
        <v>25.34</v>
      </c>
      <c r="K283" s="9">
        <v>19.899999999999999</v>
      </c>
      <c r="L283" s="9">
        <v>606.15</v>
      </c>
      <c r="M283" s="9">
        <v>106.3</v>
      </c>
      <c r="N283" s="9">
        <v>59.75</v>
      </c>
      <c r="O283" s="9">
        <v>48.91</v>
      </c>
      <c r="P283" s="9">
        <v>230.9</v>
      </c>
      <c r="Q283" s="9">
        <v>38.479999999999997</v>
      </c>
      <c r="R283" s="9">
        <v>29.43</v>
      </c>
      <c r="S283" s="14">
        <v>30.19</v>
      </c>
      <c r="T283" s="74">
        <v>1</v>
      </c>
      <c r="U283" s="81">
        <v>2</v>
      </c>
      <c r="V283" s="81">
        <v>2</v>
      </c>
    </row>
    <row r="284" spans="1:22" x14ac:dyDescent="0.25">
      <c r="A284" s="81">
        <v>3</v>
      </c>
      <c r="B284" s="13" t="s">
        <v>305</v>
      </c>
      <c r="C284" s="9">
        <v>133</v>
      </c>
      <c r="D284" s="9">
        <v>140</v>
      </c>
      <c r="E284" s="9">
        <v>5.5</v>
      </c>
      <c r="F284" s="9">
        <v>8.5</v>
      </c>
      <c r="G284" s="9">
        <v>116</v>
      </c>
      <c r="H284" s="9">
        <v>67.25</v>
      </c>
      <c r="I284" s="9">
        <v>12</v>
      </c>
      <c r="J284" s="9">
        <v>31.42</v>
      </c>
      <c r="K284" s="9">
        <v>24.7</v>
      </c>
      <c r="L284" s="9">
        <v>1033.1300000000001</v>
      </c>
      <c r="M284" s="9">
        <v>155.4</v>
      </c>
      <c r="N284" s="9">
        <v>86.75</v>
      </c>
      <c r="O284" s="9">
        <v>57.35</v>
      </c>
      <c r="P284" s="9">
        <v>389.32</v>
      </c>
      <c r="Q284" s="9">
        <v>55.62</v>
      </c>
      <c r="R284" s="9">
        <v>42.42</v>
      </c>
      <c r="S284" s="14">
        <v>35.200000000000003</v>
      </c>
      <c r="T284" s="74">
        <v>1</v>
      </c>
      <c r="U284" s="81">
        <v>4</v>
      </c>
      <c r="V284" s="81">
        <v>3</v>
      </c>
    </row>
    <row r="285" spans="1:22" x14ac:dyDescent="0.25">
      <c r="A285" s="81">
        <v>4</v>
      </c>
      <c r="B285" s="13" t="s">
        <v>308</v>
      </c>
      <c r="C285" s="9">
        <v>152</v>
      </c>
      <c r="D285" s="9">
        <v>152</v>
      </c>
      <c r="E285" s="9">
        <v>5.8</v>
      </c>
      <c r="F285" s="9">
        <v>6.6</v>
      </c>
      <c r="G285" s="9">
        <v>138.80000000000001</v>
      </c>
      <c r="H285" s="9">
        <v>73.099999999999994</v>
      </c>
      <c r="I285" s="9">
        <v>7.6</v>
      </c>
      <c r="J285" s="9">
        <v>28.61</v>
      </c>
      <c r="K285" s="9">
        <v>22.5</v>
      </c>
      <c r="L285" s="9">
        <v>1213.1500000000001</v>
      </c>
      <c r="M285" s="9">
        <v>159.6</v>
      </c>
      <c r="N285" s="9">
        <v>88.58</v>
      </c>
      <c r="O285" s="9">
        <v>65.12</v>
      </c>
      <c r="P285" s="9">
        <v>386.64</v>
      </c>
      <c r="Q285" s="9">
        <v>50.87</v>
      </c>
      <c r="R285" s="9">
        <v>38.82</v>
      </c>
      <c r="S285" s="14">
        <v>36.76</v>
      </c>
      <c r="T285" s="74">
        <v>1</v>
      </c>
      <c r="U285" s="81">
        <v>3</v>
      </c>
      <c r="V285" s="81">
        <v>4</v>
      </c>
    </row>
    <row r="286" spans="1:22" x14ac:dyDescent="0.25">
      <c r="A286" s="81">
        <v>5</v>
      </c>
      <c r="B286" s="13" t="s">
        <v>311</v>
      </c>
      <c r="C286" s="9">
        <v>152</v>
      </c>
      <c r="D286" s="9">
        <v>160</v>
      </c>
      <c r="E286" s="9">
        <v>6</v>
      </c>
      <c r="F286" s="9">
        <v>9</v>
      </c>
      <c r="G286" s="9">
        <v>134</v>
      </c>
      <c r="H286" s="9">
        <v>77</v>
      </c>
      <c r="I286" s="9">
        <v>15</v>
      </c>
      <c r="J286" s="9">
        <v>38.770000000000003</v>
      </c>
      <c r="K286" s="9">
        <v>30.4</v>
      </c>
      <c r="L286" s="9">
        <v>1672.98</v>
      </c>
      <c r="M286" s="9">
        <v>220.1</v>
      </c>
      <c r="N286" s="9">
        <v>122.57</v>
      </c>
      <c r="O286" s="9">
        <v>65.69</v>
      </c>
      <c r="P286" s="9">
        <v>615.57000000000005</v>
      </c>
      <c r="Q286" s="9">
        <v>76.95</v>
      </c>
      <c r="R286" s="9">
        <v>58.82</v>
      </c>
      <c r="S286" s="14">
        <v>39.85</v>
      </c>
      <c r="T286" s="74">
        <v>1</v>
      </c>
      <c r="U286" s="81">
        <v>5</v>
      </c>
      <c r="V286" s="81">
        <v>5</v>
      </c>
    </row>
    <row r="287" spans="1:22" x14ac:dyDescent="0.25">
      <c r="A287" s="81">
        <v>6</v>
      </c>
      <c r="B287" s="13" t="s">
        <v>314</v>
      </c>
      <c r="C287" s="9">
        <v>171</v>
      </c>
      <c r="D287" s="9">
        <v>180</v>
      </c>
      <c r="E287" s="9">
        <v>6</v>
      </c>
      <c r="F287" s="9">
        <v>9.5</v>
      </c>
      <c r="G287" s="9">
        <v>152</v>
      </c>
      <c r="H287" s="9">
        <v>87</v>
      </c>
      <c r="I287" s="9">
        <v>15</v>
      </c>
      <c r="J287" s="9">
        <v>45.25</v>
      </c>
      <c r="K287" s="9">
        <v>35.5</v>
      </c>
      <c r="L287" s="9">
        <v>2510.29</v>
      </c>
      <c r="M287" s="9">
        <v>293.60000000000002</v>
      </c>
      <c r="N287" s="9">
        <v>162.43</v>
      </c>
      <c r="O287" s="9">
        <v>74.48</v>
      </c>
      <c r="P287" s="9">
        <v>924.61</v>
      </c>
      <c r="Q287" s="9">
        <v>102.73</v>
      </c>
      <c r="R287" s="9">
        <v>78.25</v>
      </c>
      <c r="S287" s="14">
        <v>45.2</v>
      </c>
      <c r="T287" s="74">
        <v>1</v>
      </c>
      <c r="U287" s="81">
        <v>6</v>
      </c>
      <c r="V287" s="81">
        <v>6</v>
      </c>
    </row>
    <row r="288" spans="1:22" x14ac:dyDescent="0.25">
      <c r="A288" s="81">
        <v>7</v>
      </c>
      <c r="B288" s="13" t="s">
        <v>317</v>
      </c>
      <c r="C288" s="9">
        <v>203</v>
      </c>
      <c r="D288" s="9">
        <v>203</v>
      </c>
      <c r="E288" s="9">
        <v>7.2</v>
      </c>
      <c r="F288" s="9">
        <v>11</v>
      </c>
      <c r="G288" s="9">
        <v>181</v>
      </c>
      <c r="H288" s="9">
        <v>97.9</v>
      </c>
      <c r="I288" s="9">
        <v>10.199999999999999</v>
      </c>
      <c r="J288" s="9">
        <v>58.59</v>
      </c>
      <c r="K288" s="9">
        <v>46</v>
      </c>
      <c r="L288" s="9">
        <v>4545.7</v>
      </c>
      <c r="M288" s="9">
        <v>447.9</v>
      </c>
      <c r="N288" s="9">
        <v>247.79</v>
      </c>
      <c r="O288" s="9">
        <v>88.09</v>
      </c>
      <c r="P288" s="9">
        <v>1534.57</v>
      </c>
      <c r="Q288" s="9">
        <v>151.19</v>
      </c>
      <c r="R288" s="9">
        <v>114.76</v>
      </c>
      <c r="S288" s="14">
        <v>51.18</v>
      </c>
      <c r="T288" s="74">
        <v>1</v>
      </c>
      <c r="U288" s="81">
        <v>7</v>
      </c>
      <c r="V288" s="81">
        <v>7</v>
      </c>
    </row>
    <row r="289" spans="1:22" ht="15.75" thickBot="1" x14ac:dyDescent="0.3">
      <c r="A289" s="83">
        <v>8</v>
      </c>
      <c r="B289" s="15" t="s">
        <v>323</v>
      </c>
      <c r="C289" s="16">
        <v>253</v>
      </c>
      <c r="D289" s="16">
        <v>254</v>
      </c>
      <c r="E289" s="16">
        <v>8.6</v>
      </c>
      <c r="F289" s="16">
        <v>14.2</v>
      </c>
      <c r="G289" s="16">
        <v>224.6</v>
      </c>
      <c r="H289" s="16">
        <v>122.7</v>
      </c>
      <c r="I289" s="16">
        <v>12.7</v>
      </c>
      <c r="J289" s="16">
        <v>92.84</v>
      </c>
      <c r="K289" s="16">
        <v>72.900000000000006</v>
      </c>
      <c r="L289" s="16">
        <v>11274.05</v>
      </c>
      <c r="M289" s="16">
        <v>891.2</v>
      </c>
      <c r="N289" s="16">
        <v>492.46</v>
      </c>
      <c r="O289" s="16">
        <v>110.2</v>
      </c>
      <c r="P289" s="16">
        <v>3880.25</v>
      </c>
      <c r="Q289" s="16">
        <v>305.52999999999997</v>
      </c>
      <c r="R289" s="16">
        <v>231.6</v>
      </c>
      <c r="S289" s="17">
        <v>64.650000000000006</v>
      </c>
      <c r="T289" s="75">
        <v>1</v>
      </c>
      <c r="U289" s="83">
        <v>8</v>
      </c>
      <c r="V289" s="83">
        <v>8</v>
      </c>
    </row>
    <row r="290" spans="1:22" x14ac:dyDescent="0.25">
      <c r="A290" s="151">
        <v>1</v>
      </c>
      <c r="B290" s="10" t="s">
        <v>300</v>
      </c>
      <c r="C290" s="11">
        <v>100</v>
      </c>
      <c r="D290" s="11">
        <v>100</v>
      </c>
      <c r="E290" s="11">
        <v>6</v>
      </c>
      <c r="F290" s="11">
        <v>10</v>
      </c>
      <c r="G290" s="11">
        <v>80</v>
      </c>
      <c r="H290" s="11">
        <v>47</v>
      </c>
      <c r="I290" s="11">
        <v>12</v>
      </c>
      <c r="J290" s="11">
        <v>26.04</v>
      </c>
      <c r="K290" s="11">
        <v>20.399999999999999</v>
      </c>
      <c r="L290" s="11">
        <v>449.55</v>
      </c>
      <c r="M290" s="11">
        <v>89.9</v>
      </c>
      <c r="N290" s="11">
        <v>52.11</v>
      </c>
      <c r="O290" s="11">
        <v>41.55</v>
      </c>
      <c r="P290" s="11">
        <v>167.27</v>
      </c>
      <c r="Q290" s="11">
        <v>33.450000000000003</v>
      </c>
      <c r="R290" s="11">
        <v>25.71</v>
      </c>
      <c r="S290" s="12">
        <v>25.35</v>
      </c>
      <c r="T290" s="73">
        <v>2</v>
      </c>
      <c r="U290" s="151">
        <v>1</v>
      </c>
      <c r="V290" s="151">
        <v>1</v>
      </c>
    </row>
    <row r="291" spans="1:22" x14ac:dyDescent="0.25">
      <c r="A291" s="152">
        <v>2</v>
      </c>
      <c r="B291" s="13" t="s">
        <v>303</v>
      </c>
      <c r="C291" s="9">
        <v>120</v>
      </c>
      <c r="D291" s="9">
        <v>120</v>
      </c>
      <c r="E291" s="9">
        <v>6.5</v>
      </c>
      <c r="F291" s="9">
        <v>11</v>
      </c>
      <c r="G291" s="9">
        <v>98</v>
      </c>
      <c r="H291" s="9">
        <v>56.75</v>
      </c>
      <c r="I291" s="9">
        <v>12</v>
      </c>
      <c r="J291" s="9">
        <v>34.01</v>
      </c>
      <c r="K291" s="9">
        <v>26.7</v>
      </c>
      <c r="L291" s="9">
        <v>864.37</v>
      </c>
      <c r="M291" s="9">
        <v>144.1</v>
      </c>
      <c r="N291" s="9">
        <v>82.61</v>
      </c>
      <c r="O291" s="9">
        <v>50.42</v>
      </c>
      <c r="P291" s="9">
        <v>317.52</v>
      </c>
      <c r="Q291" s="9">
        <v>52.92</v>
      </c>
      <c r="R291" s="9">
        <v>40.479999999999997</v>
      </c>
      <c r="S291" s="14">
        <v>30.56</v>
      </c>
      <c r="T291" s="74">
        <v>2</v>
      </c>
      <c r="U291" s="152">
        <v>2</v>
      </c>
      <c r="V291" s="152">
        <v>2</v>
      </c>
    </row>
    <row r="292" spans="1:22" x14ac:dyDescent="0.25">
      <c r="A292" s="152">
        <v>3</v>
      </c>
      <c r="B292" s="13" t="s">
        <v>306</v>
      </c>
      <c r="C292" s="9">
        <v>140</v>
      </c>
      <c r="D292" s="9">
        <v>140</v>
      </c>
      <c r="E292" s="9">
        <v>7</v>
      </c>
      <c r="F292" s="9">
        <v>12</v>
      </c>
      <c r="G292" s="9">
        <v>116</v>
      </c>
      <c r="H292" s="9">
        <v>66.5</v>
      </c>
      <c r="I292" s="9">
        <v>12</v>
      </c>
      <c r="J292" s="9">
        <v>42.96</v>
      </c>
      <c r="K292" s="9">
        <v>33.700000000000003</v>
      </c>
      <c r="L292" s="9">
        <v>1509.23</v>
      </c>
      <c r="M292" s="9">
        <v>215.6</v>
      </c>
      <c r="N292" s="9">
        <v>122.71</v>
      </c>
      <c r="O292" s="9">
        <v>59.27</v>
      </c>
      <c r="P292" s="9">
        <v>549.66999999999996</v>
      </c>
      <c r="Q292" s="9">
        <v>78.52</v>
      </c>
      <c r="R292" s="9">
        <v>59.89</v>
      </c>
      <c r="S292" s="14">
        <v>35.770000000000003</v>
      </c>
      <c r="T292" s="74">
        <v>2</v>
      </c>
      <c r="U292" s="152">
        <v>4</v>
      </c>
      <c r="V292" s="152">
        <v>3</v>
      </c>
    </row>
    <row r="293" spans="1:22" x14ac:dyDescent="0.25">
      <c r="A293" s="152">
        <v>4</v>
      </c>
      <c r="B293" s="13" t="s">
        <v>309</v>
      </c>
      <c r="C293" s="9">
        <v>157</v>
      </c>
      <c r="D293" s="9">
        <v>153</v>
      </c>
      <c r="E293" s="9">
        <v>6.6</v>
      </c>
      <c r="F293" s="9">
        <v>9.3000000000000007</v>
      </c>
      <c r="G293" s="9">
        <v>138.4</v>
      </c>
      <c r="H293" s="9">
        <v>73.2</v>
      </c>
      <c r="I293" s="9">
        <v>7.6</v>
      </c>
      <c r="J293" s="9">
        <v>38.090000000000003</v>
      </c>
      <c r="K293" s="9">
        <v>29.9</v>
      </c>
      <c r="L293" s="9">
        <v>1722.51</v>
      </c>
      <c r="M293" s="9">
        <v>219.4</v>
      </c>
      <c r="N293" s="9">
        <v>122.56</v>
      </c>
      <c r="O293" s="9">
        <v>67.25</v>
      </c>
      <c r="P293" s="9">
        <v>555.61</v>
      </c>
      <c r="Q293" s="9">
        <v>72.63</v>
      </c>
      <c r="R293" s="9">
        <v>55.3</v>
      </c>
      <c r="S293" s="14">
        <v>38.19</v>
      </c>
      <c r="T293" s="74">
        <v>2</v>
      </c>
      <c r="U293" s="152">
        <v>3</v>
      </c>
      <c r="V293" s="152">
        <v>4</v>
      </c>
    </row>
    <row r="294" spans="1:22" x14ac:dyDescent="0.25">
      <c r="A294" s="152">
        <v>5</v>
      </c>
      <c r="B294" s="13" t="s">
        <v>312</v>
      </c>
      <c r="C294" s="9">
        <v>160</v>
      </c>
      <c r="D294" s="9">
        <v>160</v>
      </c>
      <c r="E294" s="9">
        <v>8</v>
      </c>
      <c r="F294" s="9">
        <v>13</v>
      </c>
      <c r="G294" s="9">
        <v>134</v>
      </c>
      <c r="H294" s="9">
        <v>76</v>
      </c>
      <c r="I294" s="9">
        <v>15</v>
      </c>
      <c r="J294" s="9">
        <v>54.25</v>
      </c>
      <c r="K294" s="9">
        <v>42.6</v>
      </c>
      <c r="L294" s="9">
        <v>2492</v>
      </c>
      <c r="M294" s="9">
        <v>311.5</v>
      </c>
      <c r="N294" s="9">
        <v>176.98</v>
      </c>
      <c r="O294" s="9">
        <v>67.77</v>
      </c>
      <c r="P294" s="9">
        <v>889.23</v>
      </c>
      <c r="Q294" s="9">
        <v>111.15</v>
      </c>
      <c r="R294" s="9">
        <v>84.98</v>
      </c>
      <c r="S294" s="14">
        <v>40.49</v>
      </c>
      <c r="T294" s="74">
        <v>2</v>
      </c>
      <c r="U294" s="152">
        <v>5</v>
      </c>
      <c r="V294" s="152">
        <v>5</v>
      </c>
    </row>
    <row r="295" spans="1:22" x14ac:dyDescent="0.25">
      <c r="A295" s="152">
        <v>6</v>
      </c>
      <c r="B295" s="13" t="s">
        <v>315</v>
      </c>
      <c r="C295" s="9">
        <v>180</v>
      </c>
      <c r="D295" s="9">
        <v>180</v>
      </c>
      <c r="E295" s="9">
        <v>8.3000000000000007</v>
      </c>
      <c r="F295" s="9">
        <v>14</v>
      </c>
      <c r="G295" s="9">
        <v>152</v>
      </c>
      <c r="H295" s="9">
        <v>85.85</v>
      </c>
      <c r="I295" s="9">
        <v>15</v>
      </c>
      <c r="J295" s="9">
        <v>64.95</v>
      </c>
      <c r="K295" s="9">
        <v>51</v>
      </c>
      <c r="L295" s="9">
        <v>3825.28</v>
      </c>
      <c r="M295" s="9">
        <v>425</v>
      </c>
      <c r="N295" s="9">
        <v>240.15</v>
      </c>
      <c r="O295" s="9">
        <v>76.75</v>
      </c>
      <c r="P295" s="9">
        <v>1362.76</v>
      </c>
      <c r="Q295" s="9">
        <v>151.41999999999999</v>
      </c>
      <c r="R295" s="9">
        <v>115.43</v>
      </c>
      <c r="S295" s="14">
        <v>45.81</v>
      </c>
      <c r="T295" s="74">
        <v>2</v>
      </c>
      <c r="U295" s="152">
        <v>6</v>
      </c>
      <c r="V295" s="152">
        <v>6</v>
      </c>
    </row>
    <row r="296" spans="1:22" x14ac:dyDescent="0.25">
      <c r="A296" s="152">
        <v>7</v>
      </c>
      <c r="B296" s="13" t="s">
        <v>318</v>
      </c>
      <c r="C296" s="9">
        <v>206</v>
      </c>
      <c r="D296" s="9">
        <v>204</v>
      </c>
      <c r="E296" s="9">
        <v>7.9</v>
      </c>
      <c r="F296" s="9">
        <v>12.6</v>
      </c>
      <c r="G296" s="9">
        <v>180.8</v>
      </c>
      <c r="H296" s="9">
        <v>98.05</v>
      </c>
      <c r="I296" s="9">
        <v>10.199999999999999</v>
      </c>
      <c r="J296" s="9">
        <v>66.58</v>
      </c>
      <c r="K296" s="9">
        <v>52.3</v>
      </c>
      <c r="L296" s="9">
        <v>5272.37</v>
      </c>
      <c r="M296" s="9">
        <v>511.9</v>
      </c>
      <c r="N296" s="9">
        <v>284.77</v>
      </c>
      <c r="O296" s="9">
        <v>88.99</v>
      </c>
      <c r="P296" s="9">
        <v>1783.95</v>
      </c>
      <c r="Q296" s="9">
        <v>174.9</v>
      </c>
      <c r="R296" s="9">
        <v>132.78</v>
      </c>
      <c r="S296" s="14">
        <v>51.76</v>
      </c>
      <c r="T296" s="74">
        <v>2</v>
      </c>
      <c r="U296" s="152">
        <v>7</v>
      </c>
      <c r="V296" s="152">
        <v>7</v>
      </c>
    </row>
    <row r="297" spans="1:22" ht="15.75" thickBot="1" x14ac:dyDescent="0.3">
      <c r="A297" s="152">
        <v>8</v>
      </c>
      <c r="B297" s="15" t="s">
        <v>324</v>
      </c>
      <c r="C297" s="16">
        <v>256</v>
      </c>
      <c r="D297" s="16">
        <v>255</v>
      </c>
      <c r="E297" s="16">
        <v>9.4</v>
      </c>
      <c r="F297" s="16">
        <v>15.6</v>
      </c>
      <c r="G297" s="16">
        <v>224.8</v>
      </c>
      <c r="H297" s="16">
        <v>122.8</v>
      </c>
      <c r="I297" s="16">
        <v>12.7</v>
      </c>
      <c r="J297" s="16">
        <v>102.08</v>
      </c>
      <c r="K297" s="16">
        <v>80.099999999999994</v>
      </c>
      <c r="L297" s="16">
        <v>12567.16</v>
      </c>
      <c r="M297" s="16">
        <v>981.8</v>
      </c>
      <c r="N297" s="16">
        <v>545.12</v>
      </c>
      <c r="O297" s="16">
        <v>110.96</v>
      </c>
      <c r="P297" s="16">
        <v>4313.58</v>
      </c>
      <c r="Q297" s="16">
        <v>338.32</v>
      </c>
      <c r="R297" s="16">
        <v>256.60000000000002</v>
      </c>
      <c r="S297" s="17">
        <v>65.010000000000005</v>
      </c>
      <c r="T297" s="75">
        <v>2</v>
      </c>
      <c r="U297" s="152">
        <v>8</v>
      </c>
      <c r="V297" s="152">
        <v>8</v>
      </c>
    </row>
    <row r="298" spans="1:22" x14ac:dyDescent="0.25">
      <c r="A298" s="151">
        <v>1</v>
      </c>
      <c r="B298" s="10" t="s">
        <v>301</v>
      </c>
      <c r="C298" s="11">
        <v>120</v>
      </c>
      <c r="D298" s="11">
        <v>106</v>
      </c>
      <c r="E298" s="11">
        <v>12</v>
      </c>
      <c r="F298" s="11">
        <v>20</v>
      </c>
      <c r="G298" s="11">
        <v>80</v>
      </c>
      <c r="H298" s="11">
        <v>47</v>
      </c>
      <c r="I298" s="11">
        <v>12</v>
      </c>
      <c r="J298" s="11">
        <v>53.24</v>
      </c>
      <c r="K298" s="11">
        <v>41.8</v>
      </c>
      <c r="L298" s="11">
        <v>1142.6099999999999</v>
      </c>
      <c r="M298" s="11">
        <v>190.4</v>
      </c>
      <c r="N298" s="11">
        <v>117.91</v>
      </c>
      <c r="O298" s="11">
        <v>46.33</v>
      </c>
      <c r="P298" s="11">
        <v>399.15</v>
      </c>
      <c r="Q298" s="11">
        <v>75.31</v>
      </c>
      <c r="R298" s="11">
        <v>58.16</v>
      </c>
      <c r="S298" s="12">
        <v>27.38</v>
      </c>
      <c r="T298" s="73">
        <v>3</v>
      </c>
      <c r="U298" s="151">
        <v>2</v>
      </c>
      <c r="V298" s="151">
        <v>1</v>
      </c>
    </row>
    <row r="299" spans="1:22" x14ac:dyDescent="0.25">
      <c r="A299" s="152">
        <v>2</v>
      </c>
      <c r="B299" s="13" t="s">
        <v>304</v>
      </c>
      <c r="C299" s="9">
        <v>140</v>
      </c>
      <c r="D299" s="9">
        <v>126</v>
      </c>
      <c r="E299" s="9">
        <v>12.5</v>
      </c>
      <c r="F299" s="9">
        <v>21</v>
      </c>
      <c r="G299" s="9">
        <v>98</v>
      </c>
      <c r="H299" s="9">
        <v>56.75</v>
      </c>
      <c r="I299" s="9">
        <v>12</v>
      </c>
      <c r="J299" s="9">
        <v>66.41</v>
      </c>
      <c r="K299" s="9">
        <v>52.1</v>
      </c>
      <c r="L299" s="9">
        <v>2017.57</v>
      </c>
      <c r="M299" s="9">
        <v>288.2</v>
      </c>
      <c r="N299" s="9">
        <v>175.31</v>
      </c>
      <c r="O299" s="9">
        <v>55.12</v>
      </c>
      <c r="P299" s="9">
        <v>702.78</v>
      </c>
      <c r="Q299" s="9">
        <v>111.55</v>
      </c>
      <c r="R299" s="9">
        <v>85.82</v>
      </c>
      <c r="S299" s="14">
        <v>32.53</v>
      </c>
      <c r="T299" s="74">
        <v>3</v>
      </c>
      <c r="U299" s="152">
        <v>3</v>
      </c>
      <c r="V299" s="152">
        <v>2</v>
      </c>
    </row>
    <row r="300" spans="1:22" x14ac:dyDescent="0.25">
      <c r="A300" s="152">
        <v>3</v>
      </c>
      <c r="B300" s="13" t="s">
        <v>310</v>
      </c>
      <c r="C300" s="9">
        <v>162</v>
      </c>
      <c r="D300" s="9">
        <v>154</v>
      </c>
      <c r="E300" s="9">
        <v>8.1</v>
      </c>
      <c r="F300" s="9">
        <v>11.6</v>
      </c>
      <c r="G300" s="9">
        <v>138.80000000000001</v>
      </c>
      <c r="H300" s="9">
        <v>72.95</v>
      </c>
      <c r="I300" s="9">
        <v>7.6</v>
      </c>
      <c r="J300" s="9">
        <v>47.47</v>
      </c>
      <c r="K300" s="9">
        <v>37.299999999999997</v>
      </c>
      <c r="L300" s="9">
        <v>2227.67</v>
      </c>
      <c r="M300" s="9">
        <v>275</v>
      </c>
      <c r="N300" s="9">
        <v>155.52000000000001</v>
      </c>
      <c r="O300" s="9">
        <v>68.510000000000005</v>
      </c>
      <c r="P300" s="9">
        <v>706.89</v>
      </c>
      <c r="Q300" s="9">
        <v>91.8</v>
      </c>
      <c r="R300" s="9">
        <v>70.06</v>
      </c>
      <c r="S300" s="14">
        <v>38.590000000000003</v>
      </c>
      <c r="T300" s="74">
        <v>3</v>
      </c>
      <c r="U300" s="152">
        <v>1</v>
      </c>
      <c r="V300" s="152">
        <v>3</v>
      </c>
    </row>
    <row r="301" spans="1:22" x14ac:dyDescent="0.25">
      <c r="A301" s="152">
        <v>4</v>
      </c>
      <c r="B301" s="13" t="s">
        <v>307</v>
      </c>
      <c r="C301" s="9">
        <v>160</v>
      </c>
      <c r="D301" s="9">
        <v>145</v>
      </c>
      <c r="E301" s="9">
        <v>13</v>
      </c>
      <c r="F301" s="9">
        <v>22</v>
      </c>
      <c r="G301" s="9">
        <v>116</v>
      </c>
      <c r="H301" s="9">
        <v>66</v>
      </c>
      <c r="I301" s="9">
        <v>12</v>
      </c>
      <c r="J301" s="9">
        <v>80.12</v>
      </c>
      <c r="K301" s="9">
        <v>62.9</v>
      </c>
      <c r="L301" s="9">
        <v>3270.24</v>
      </c>
      <c r="M301" s="9">
        <v>408.8</v>
      </c>
      <c r="N301" s="9">
        <v>245.4</v>
      </c>
      <c r="O301" s="9">
        <v>63.89</v>
      </c>
      <c r="P301" s="9">
        <v>1121.06</v>
      </c>
      <c r="Q301" s="9">
        <v>154.63</v>
      </c>
      <c r="R301" s="9">
        <v>118.66</v>
      </c>
      <c r="S301" s="14">
        <v>37.409999999999997</v>
      </c>
      <c r="T301" s="74">
        <v>3</v>
      </c>
      <c r="U301" s="152">
        <v>5</v>
      </c>
      <c r="V301" s="152">
        <v>4</v>
      </c>
    </row>
    <row r="302" spans="1:22" x14ac:dyDescent="0.25">
      <c r="A302" s="152">
        <v>5</v>
      </c>
      <c r="B302" s="13" t="s">
        <v>313</v>
      </c>
      <c r="C302" s="9">
        <v>180</v>
      </c>
      <c r="D302" s="9">
        <v>166</v>
      </c>
      <c r="E302" s="9">
        <v>14</v>
      </c>
      <c r="F302" s="9">
        <v>23</v>
      </c>
      <c r="G302" s="9">
        <v>134</v>
      </c>
      <c r="H302" s="9">
        <v>76</v>
      </c>
      <c r="I302" s="9">
        <v>15</v>
      </c>
      <c r="J302" s="9">
        <v>97.05</v>
      </c>
      <c r="K302" s="9">
        <v>76.2</v>
      </c>
      <c r="L302" s="9">
        <v>5098.2700000000004</v>
      </c>
      <c r="M302" s="9">
        <v>566.5</v>
      </c>
      <c r="N302" s="9">
        <v>337.28</v>
      </c>
      <c r="O302" s="9">
        <v>72.48</v>
      </c>
      <c r="P302" s="9">
        <v>1758.77</v>
      </c>
      <c r="Q302" s="9">
        <v>211.9</v>
      </c>
      <c r="R302" s="9">
        <v>162.72999999999999</v>
      </c>
      <c r="S302" s="14">
        <v>42.57</v>
      </c>
      <c r="T302" s="74">
        <v>3</v>
      </c>
      <c r="U302" s="152">
        <v>6</v>
      </c>
      <c r="V302" s="152">
        <v>5</v>
      </c>
    </row>
    <row r="303" spans="1:22" x14ac:dyDescent="0.25">
      <c r="A303" s="152">
        <v>6</v>
      </c>
      <c r="B303" s="13" t="s">
        <v>319</v>
      </c>
      <c r="C303" s="9">
        <v>210</v>
      </c>
      <c r="D303" s="9">
        <v>205</v>
      </c>
      <c r="E303" s="9">
        <v>9.1</v>
      </c>
      <c r="F303" s="9">
        <v>14.2</v>
      </c>
      <c r="G303" s="9">
        <v>181.6</v>
      </c>
      <c r="H303" s="9">
        <v>97.95</v>
      </c>
      <c r="I303" s="9">
        <v>10.199999999999999</v>
      </c>
      <c r="J303" s="9">
        <v>75.64</v>
      </c>
      <c r="K303" s="9">
        <v>59.4</v>
      </c>
      <c r="L303" s="9">
        <v>6114</v>
      </c>
      <c r="M303" s="9">
        <v>582.29999999999995</v>
      </c>
      <c r="N303" s="9">
        <v>326.45</v>
      </c>
      <c r="O303" s="9">
        <v>89.91</v>
      </c>
      <c r="P303" s="9">
        <v>2040.5</v>
      </c>
      <c r="Q303" s="9">
        <v>199.07</v>
      </c>
      <c r="R303" s="9">
        <v>151.37</v>
      </c>
      <c r="S303" s="14">
        <v>51.94</v>
      </c>
      <c r="T303" s="74">
        <v>3</v>
      </c>
      <c r="U303" s="152">
        <v>4</v>
      </c>
      <c r="V303" s="152">
        <v>6</v>
      </c>
    </row>
    <row r="304" spans="1:22" x14ac:dyDescent="0.25">
      <c r="A304" s="152">
        <v>7</v>
      </c>
      <c r="B304" s="13" t="s">
        <v>316</v>
      </c>
      <c r="C304" s="9">
        <v>200</v>
      </c>
      <c r="D304" s="9">
        <v>186</v>
      </c>
      <c r="E304" s="9">
        <v>14.5</v>
      </c>
      <c r="F304" s="9">
        <v>24</v>
      </c>
      <c r="G304" s="9">
        <v>152</v>
      </c>
      <c r="H304" s="9">
        <v>85.75</v>
      </c>
      <c r="I304" s="9">
        <v>15</v>
      </c>
      <c r="J304" s="9">
        <v>113.25</v>
      </c>
      <c r="K304" s="9">
        <v>88.9</v>
      </c>
      <c r="L304" s="9">
        <v>7483.13</v>
      </c>
      <c r="M304" s="9">
        <v>748.3</v>
      </c>
      <c r="N304" s="9">
        <v>441.72</v>
      </c>
      <c r="O304" s="9">
        <v>81.290000000000006</v>
      </c>
      <c r="P304" s="9">
        <v>2580.13</v>
      </c>
      <c r="Q304" s="9">
        <v>277.43</v>
      </c>
      <c r="R304" s="9">
        <v>212.59</v>
      </c>
      <c r="S304" s="14">
        <v>47.73</v>
      </c>
      <c r="T304" s="74">
        <v>3</v>
      </c>
      <c r="U304" s="152">
        <v>7</v>
      </c>
      <c r="V304" s="152">
        <v>7</v>
      </c>
    </row>
    <row r="305" spans="1:22" ht="15.75" thickBot="1" x14ac:dyDescent="0.3">
      <c r="A305" s="152">
        <v>8</v>
      </c>
      <c r="B305" s="15" t="s">
        <v>325</v>
      </c>
      <c r="C305" s="16">
        <v>260</v>
      </c>
      <c r="D305" s="16">
        <v>256</v>
      </c>
      <c r="E305" s="16">
        <v>10.7</v>
      </c>
      <c r="F305" s="16">
        <v>17.3</v>
      </c>
      <c r="G305" s="16">
        <v>225.4</v>
      </c>
      <c r="H305" s="16">
        <v>122.65</v>
      </c>
      <c r="I305" s="16">
        <v>12.7</v>
      </c>
      <c r="J305" s="16">
        <v>114.08</v>
      </c>
      <c r="K305" s="16">
        <v>89.6</v>
      </c>
      <c r="L305" s="16">
        <v>14253.92</v>
      </c>
      <c r="M305" s="16">
        <v>1096.5</v>
      </c>
      <c r="N305" s="16">
        <v>612.99</v>
      </c>
      <c r="O305" s="16">
        <v>111.78</v>
      </c>
      <c r="P305" s="16">
        <v>4840.74</v>
      </c>
      <c r="Q305" s="16">
        <v>378.18</v>
      </c>
      <c r="R305" s="16">
        <v>287.24</v>
      </c>
      <c r="S305" s="17">
        <v>65.14</v>
      </c>
      <c r="T305" s="75">
        <v>3</v>
      </c>
      <c r="U305" s="152">
        <v>8</v>
      </c>
      <c r="V305" s="152">
        <v>8</v>
      </c>
    </row>
    <row r="306" spans="1:22" x14ac:dyDescent="0.25">
      <c r="A306" s="151">
        <v>1</v>
      </c>
      <c r="B306" s="10" t="s">
        <v>320</v>
      </c>
      <c r="C306" s="11">
        <v>216</v>
      </c>
      <c r="D306" s="11">
        <v>206</v>
      </c>
      <c r="E306" s="11">
        <v>10.199999999999999</v>
      </c>
      <c r="F306" s="11">
        <v>17.399999999999999</v>
      </c>
      <c r="G306" s="11">
        <v>181.2</v>
      </c>
      <c r="H306" s="11">
        <v>97.9</v>
      </c>
      <c r="I306" s="11">
        <v>10.199999999999999</v>
      </c>
      <c r="J306" s="11">
        <v>91.06</v>
      </c>
      <c r="K306" s="11">
        <v>71.5</v>
      </c>
      <c r="L306" s="11">
        <v>7662.28</v>
      </c>
      <c r="M306" s="11">
        <v>709.5</v>
      </c>
      <c r="N306" s="11">
        <v>401.74</v>
      </c>
      <c r="O306" s="11">
        <v>91.73</v>
      </c>
      <c r="P306" s="11">
        <v>2537.25</v>
      </c>
      <c r="Q306" s="11">
        <v>246.33</v>
      </c>
      <c r="R306" s="11">
        <v>187.28</v>
      </c>
      <c r="S306" s="12">
        <v>52.78</v>
      </c>
      <c r="T306" s="73">
        <v>4</v>
      </c>
      <c r="U306" s="151">
        <v>1</v>
      </c>
      <c r="V306" s="151">
        <v>1</v>
      </c>
    </row>
    <row r="307" spans="1:22" ht="15.75" thickBot="1" x14ac:dyDescent="0.3">
      <c r="A307" s="153">
        <v>2</v>
      </c>
      <c r="B307" s="15" t="s">
        <v>326</v>
      </c>
      <c r="C307" s="16">
        <v>264</v>
      </c>
      <c r="D307" s="16">
        <v>257</v>
      </c>
      <c r="E307" s="16">
        <v>11.9</v>
      </c>
      <c r="F307" s="16">
        <v>19.600000000000001</v>
      </c>
      <c r="G307" s="16">
        <v>224.8</v>
      </c>
      <c r="H307" s="16">
        <v>122.55</v>
      </c>
      <c r="I307" s="16">
        <v>12.7</v>
      </c>
      <c r="J307" s="16">
        <v>128.88</v>
      </c>
      <c r="K307" s="16">
        <v>101.2</v>
      </c>
      <c r="L307" s="16">
        <v>16369.03</v>
      </c>
      <c r="M307" s="16">
        <v>1240.0999999999999</v>
      </c>
      <c r="N307" s="16">
        <v>698.3</v>
      </c>
      <c r="O307" s="16">
        <v>112.7</v>
      </c>
      <c r="P307" s="16">
        <v>5549.34</v>
      </c>
      <c r="Q307" s="16">
        <v>431.86</v>
      </c>
      <c r="R307" s="16">
        <v>328.23</v>
      </c>
      <c r="S307" s="17">
        <v>65.62</v>
      </c>
      <c r="T307" s="75">
        <v>4</v>
      </c>
      <c r="U307" s="153">
        <v>2</v>
      </c>
      <c r="V307" s="153">
        <v>2</v>
      </c>
    </row>
    <row r="308" spans="1:22" ht="15.75" thickBot="1" x14ac:dyDescent="0.3">
      <c r="A308" s="154">
        <v>1</v>
      </c>
      <c r="B308" s="137" t="s">
        <v>321</v>
      </c>
      <c r="C308" s="138">
        <v>222</v>
      </c>
      <c r="D308" s="138">
        <v>209</v>
      </c>
      <c r="E308" s="138">
        <v>13</v>
      </c>
      <c r="F308" s="138">
        <v>20.6</v>
      </c>
      <c r="G308" s="138">
        <v>180.8</v>
      </c>
      <c r="H308" s="138">
        <v>98</v>
      </c>
      <c r="I308" s="138">
        <v>10.199999999999999</v>
      </c>
      <c r="J308" s="138">
        <v>110.51</v>
      </c>
      <c r="K308" s="138">
        <v>86</v>
      </c>
      <c r="L308" s="138">
        <v>9471.8700000000008</v>
      </c>
      <c r="M308" s="138">
        <v>853.3</v>
      </c>
      <c r="N308" s="138">
        <v>490.61</v>
      </c>
      <c r="O308" s="138">
        <v>92.58</v>
      </c>
      <c r="P308" s="138">
        <v>3138.43</v>
      </c>
      <c r="Q308" s="138">
        <v>300.33</v>
      </c>
      <c r="R308" s="138">
        <v>229.17</v>
      </c>
      <c r="S308" s="139">
        <v>53.29</v>
      </c>
      <c r="T308" s="79">
        <v>5</v>
      </c>
      <c r="U308" s="154">
        <v>1</v>
      </c>
      <c r="V308" s="154">
        <v>1</v>
      </c>
    </row>
    <row r="309" spans="1:22" ht="15.75" thickBot="1" x14ac:dyDescent="0.3">
      <c r="A309" s="154">
        <v>1</v>
      </c>
      <c r="B309" s="38" t="s">
        <v>322</v>
      </c>
      <c r="C309" s="39">
        <v>229</v>
      </c>
      <c r="D309" s="39">
        <v>210</v>
      </c>
      <c r="E309" s="39">
        <v>14.5</v>
      </c>
      <c r="F309" s="39">
        <v>23.7</v>
      </c>
      <c r="G309" s="39">
        <v>181.6</v>
      </c>
      <c r="H309" s="39">
        <v>97.75</v>
      </c>
      <c r="I309" s="39">
        <v>10.199999999999999</v>
      </c>
      <c r="J309" s="39">
        <v>126.77</v>
      </c>
      <c r="K309" s="39">
        <v>99.5</v>
      </c>
      <c r="L309" s="39">
        <v>11328.82</v>
      </c>
      <c r="M309" s="39">
        <v>989.4</v>
      </c>
      <c r="N309" s="39">
        <v>574.62</v>
      </c>
      <c r="O309" s="39">
        <v>94.53</v>
      </c>
      <c r="P309" s="39">
        <v>3663.55</v>
      </c>
      <c r="Q309" s="39">
        <v>348.91</v>
      </c>
      <c r="R309" s="39">
        <v>266.49</v>
      </c>
      <c r="S309" s="40">
        <v>53.76</v>
      </c>
      <c r="T309" s="79">
        <v>6</v>
      </c>
      <c r="U309" s="154">
        <v>1</v>
      </c>
      <c r="V309" s="154">
        <v>1</v>
      </c>
    </row>
  </sheetData>
  <sortState ref="A4:U18">
    <sortCondition ref="K4:K18"/>
  </sortState>
  <mergeCells count="3">
    <mergeCell ref="B1:B2"/>
    <mergeCell ref="C1:I1"/>
    <mergeCell ref="L1:S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9"/>
  <sheetViews>
    <sheetView workbookViewId="0">
      <selection activeCell="P230" sqref="P230"/>
    </sheetView>
  </sheetViews>
  <sheetFormatPr defaultRowHeight="15" x14ac:dyDescent="0.25"/>
  <sheetData>
    <row r="1" spans="1:22" ht="79.5" thickBot="1" x14ac:dyDescent="0.3">
      <c r="B1" s="293" t="s">
        <v>5</v>
      </c>
      <c r="C1" s="295" t="s">
        <v>6</v>
      </c>
      <c r="D1" s="296"/>
      <c r="E1" s="296"/>
      <c r="F1" s="296"/>
      <c r="G1" s="296"/>
      <c r="H1" s="296"/>
      <c r="I1" s="297"/>
      <c r="J1" s="1" t="s">
        <v>7</v>
      </c>
      <c r="K1" s="1" t="s">
        <v>9</v>
      </c>
      <c r="L1" s="295" t="s">
        <v>11</v>
      </c>
      <c r="M1" s="296"/>
      <c r="N1" s="296"/>
      <c r="O1" s="296"/>
      <c r="P1" s="296"/>
      <c r="Q1" s="296"/>
      <c r="R1" s="296"/>
      <c r="S1" s="297"/>
    </row>
    <row r="2" spans="1:22" ht="34.5" thickBot="1" x14ac:dyDescent="0.3">
      <c r="A2" s="216" t="s">
        <v>418</v>
      </c>
      <c r="B2" s="294"/>
      <c r="C2" s="7" t="s">
        <v>12</v>
      </c>
      <c r="D2" s="7" t="s">
        <v>13</v>
      </c>
      <c r="E2" s="7" t="s">
        <v>0</v>
      </c>
      <c r="F2" s="7" t="s">
        <v>1</v>
      </c>
      <c r="G2" s="7" t="s">
        <v>14</v>
      </c>
      <c r="H2" s="7" t="s">
        <v>15</v>
      </c>
      <c r="I2" s="7" t="s">
        <v>16</v>
      </c>
      <c r="J2" s="8" t="s">
        <v>8</v>
      </c>
      <c r="K2" s="8" t="s">
        <v>10</v>
      </c>
      <c r="L2" s="7" t="s">
        <v>17</v>
      </c>
      <c r="M2" s="7" t="s">
        <v>18</v>
      </c>
      <c r="N2" s="7" t="s">
        <v>19</v>
      </c>
      <c r="O2" s="7" t="s">
        <v>20</v>
      </c>
      <c r="P2" s="7" t="s">
        <v>21</v>
      </c>
      <c r="Q2" s="7" t="s">
        <v>22</v>
      </c>
      <c r="R2" s="7" t="s">
        <v>45</v>
      </c>
      <c r="S2" s="7" t="s">
        <v>46</v>
      </c>
      <c r="U2" s="216" t="s">
        <v>417</v>
      </c>
      <c r="V2" s="216" t="s">
        <v>418</v>
      </c>
    </row>
    <row r="3" spans="1:22" ht="15.75" thickBot="1" x14ac:dyDescent="0.3">
      <c r="A3" s="28"/>
      <c r="B3" s="38" t="s">
        <v>32</v>
      </c>
      <c r="C3" s="39">
        <v>198</v>
      </c>
      <c r="D3" s="39">
        <v>99</v>
      </c>
      <c r="E3" s="39">
        <v>4.5</v>
      </c>
      <c r="F3" s="39">
        <v>7</v>
      </c>
      <c r="G3" s="39">
        <v>184</v>
      </c>
      <c r="H3" s="39">
        <v>47.25</v>
      </c>
      <c r="I3" s="39">
        <v>11</v>
      </c>
      <c r="J3" s="39">
        <v>23.18</v>
      </c>
      <c r="K3" s="39">
        <v>18.2</v>
      </c>
      <c r="L3" s="39">
        <v>1581.56</v>
      </c>
      <c r="M3" s="39">
        <v>159.80000000000001</v>
      </c>
      <c r="N3" s="39">
        <v>89.88</v>
      </c>
      <c r="O3" s="39">
        <v>82.6</v>
      </c>
      <c r="P3" s="39">
        <v>113.62</v>
      </c>
      <c r="Q3" s="39">
        <v>22.95</v>
      </c>
      <c r="R3" s="39">
        <v>17.86</v>
      </c>
      <c r="S3" s="40">
        <v>22.14</v>
      </c>
      <c r="T3" s="38">
        <v>0</v>
      </c>
      <c r="U3" s="28"/>
    </row>
    <row r="4" spans="1:22" x14ac:dyDescent="0.25">
      <c r="A4" s="33">
        <v>1</v>
      </c>
      <c r="B4" s="10" t="s">
        <v>23</v>
      </c>
      <c r="C4" s="11">
        <v>100</v>
      </c>
      <c r="D4" s="11">
        <v>55</v>
      </c>
      <c r="E4" s="11">
        <v>4.0999999999999996</v>
      </c>
      <c r="F4" s="11">
        <v>5.7</v>
      </c>
      <c r="G4" s="11">
        <v>88.6</v>
      </c>
      <c r="H4" s="11">
        <v>25.45</v>
      </c>
      <c r="I4" s="11">
        <v>7</v>
      </c>
      <c r="J4" s="11">
        <v>10.32</v>
      </c>
      <c r="K4" s="11">
        <v>8.1</v>
      </c>
      <c r="L4" s="11">
        <v>171.01</v>
      </c>
      <c r="M4" s="11">
        <v>34.200000000000003</v>
      </c>
      <c r="N4" s="11">
        <v>19.7</v>
      </c>
      <c r="O4" s="11">
        <v>40.700000000000003</v>
      </c>
      <c r="P4" s="11">
        <v>15.92</v>
      </c>
      <c r="Q4" s="11">
        <v>5.79</v>
      </c>
      <c r="R4" s="11">
        <v>4.57</v>
      </c>
      <c r="S4" s="12">
        <v>12.42</v>
      </c>
      <c r="T4" s="10">
        <v>1</v>
      </c>
      <c r="U4" s="33">
        <v>1</v>
      </c>
      <c r="V4" s="33">
        <v>1</v>
      </c>
    </row>
    <row r="5" spans="1:22" x14ac:dyDescent="0.25">
      <c r="A5" s="34">
        <v>2</v>
      </c>
      <c r="B5" s="13" t="s">
        <v>24</v>
      </c>
      <c r="C5" s="9">
        <v>117.6</v>
      </c>
      <c r="D5" s="9">
        <v>64</v>
      </c>
      <c r="E5" s="9">
        <v>3.8</v>
      </c>
      <c r="F5" s="9">
        <v>5.0999999999999996</v>
      </c>
      <c r="G5" s="9">
        <v>107.4</v>
      </c>
      <c r="H5" s="9">
        <v>30.1</v>
      </c>
      <c r="I5" s="9">
        <v>7</v>
      </c>
      <c r="J5" s="9">
        <v>11.03</v>
      </c>
      <c r="K5" s="9">
        <v>8.6999999999999993</v>
      </c>
      <c r="L5" s="9">
        <v>257.36</v>
      </c>
      <c r="M5" s="9">
        <v>43.8</v>
      </c>
      <c r="N5" s="9">
        <v>24.94</v>
      </c>
      <c r="O5" s="9">
        <v>48.3</v>
      </c>
      <c r="P5" s="9">
        <v>22.39</v>
      </c>
      <c r="Q5" s="9">
        <v>7</v>
      </c>
      <c r="R5" s="9">
        <v>5.49</v>
      </c>
      <c r="S5" s="14">
        <v>14.25</v>
      </c>
      <c r="T5" s="13">
        <v>1</v>
      </c>
      <c r="U5" s="34">
        <v>2</v>
      </c>
      <c r="V5" s="34">
        <v>2</v>
      </c>
    </row>
    <row r="6" spans="1:22" x14ac:dyDescent="0.25">
      <c r="A6" s="34">
        <v>3</v>
      </c>
      <c r="B6" s="13" t="s">
        <v>26</v>
      </c>
      <c r="C6" s="9">
        <v>137.4</v>
      </c>
      <c r="D6" s="9">
        <v>73</v>
      </c>
      <c r="E6" s="9">
        <v>3.8</v>
      </c>
      <c r="F6" s="9">
        <v>5.6</v>
      </c>
      <c r="G6" s="9">
        <v>126.2</v>
      </c>
      <c r="H6" s="9">
        <v>34.6</v>
      </c>
      <c r="I6" s="9">
        <v>7</v>
      </c>
      <c r="J6" s="9">
        <v>13.39</v>
      </c>
      <c r="K6" s="9">
        <v>10.5</v>
      </c>
      <c r="L6" s="9">
        <v>434.86</v>
      </c>
      <c r="M6" s="9">
        <v>63.3</v>
      </c>
      <c r="N6" s="9">
        <v>35.799999999999997</v>
      </c>
      <c r="O6" s="9">
        <v>56.98</v>
      </c>
      <c r="P6" s="9">
        <v>36.42</v>
      </c>
      <c r="Q6" s="9">
        <v>9.98</v>
      </c>
      <c r="R6" s="9">
        <v>7.76</v>
      </c>
      <c r="S6" s="14">
        <v>16.489999999999998</v>
      </c>
      <c r="T6" s="13">
        <v>1</v>
      </c>
      <c r="U6" s="34">
        <v>3</v>
      </c>
      <c r="V6" s="34">
        <v>3</v>
      </c>
    </row>
    <row r="7" spans="1:22" x14ac:dyDescent="0.25">
      <c r="A7" s="34">
        <v>4</v>
      </c>
      <c r="B7" s="13" t="s">
        <v>28</v>
      </c>
      <c r="C7" s="9">
        <v>157</v>
      </c>
      <c r="D7" s="9">
        <v>82</v>
      </c>
      <c r="E7" s="9">
        <v>4</v>
      </c>
      <c r="F7" s="9">
        <v>5.9</v>
      </c>
      <c r="G7" s="9">
        <v>145.19999999999999</v>
      </c>
      <c r="H7" s="9">
        <v>39</v>
      </c>
      <c r="I7" s="9">
        <v>9</v>
      </c>
      <c r="J7" s="9">
        <v>16.18</v>
      </c>
      <c r="K7" s="9">
        <v>12.7</v>
      </c>
      <c r="L7" s="9">
        <v>689.28</v>
      </c>
      <c r="M7" s="9">
        <v>87.8</v>
      </c>
      <c r="N7" s="9">
        <v>49.55</v>
      </c>
      <c r="O7" s="9">
        <v>65.27</v>
      </c>
      <c r="P7" s="9">
        <v>54.43</v>
      </c>
      <c r="Q7" s="9">
        <v>13.27</v>
      </c>
      <c r="R7" s="9">
        <v>10.35</v>
      </c>
      <c r="S7" s="14">
        <v>18.34</v>
      </c>
      <c r="T7" s="13">
        <v>1</v>
      </c>
      <c r="U7" s="34">
        <v>4</v>
      </c>
      <c r="V7" s="34">
        <v>4</v>
      </c>
    </row>
    <row r="8" spans="1:22" x14ac:dyDescent="0.25">
      <c r="A8" s="34">
        <v>5</v>
      </c>
      <c r="B8" s="13" t="s">
        <v>30</v>
      </c>
      <c r="C8" s="9">
        <v>177</v>
      </c>
      <c r="D8" s="9">
        <v>91</v>
      </c>
      <c r="E8" s="9">
        <v>4.3</v>
      </c>
      <c r="F8" s="9">
        <v>6.5</v>
      </c>
      <c r="G8" s="9">
        <v>164</v>
      </c>
      <c r="H8" s="9">
        <v>43.35</v>
      </c>
      <c r="I8" s="9">
        <v>9</v>
      </c>
      <c r="J8" s="9">
        <v>19.579999999999998</v>
      </c>
      <c r="K8" s="9">
        <v>15.4</v>
      </c>
      <c r="L8" s="9">
        <v>1062.74</v>
      </c>
      <c r="M8" s="9">
        <v>120.1</v>
      </c>
      <c r="N8" s="9">
        <v>67.66</v>
      </c>
      <c r="O8" s="9">
        <v>73.680000000000007</v>
      </c>
      <c r="P8" s="9">
        <v>81.89</v>
      </c>
      <c r="Q8" s="9">
        <v>18</v>
      </c>
      <c r="R8" s="9">
        <v>13.98</v>
      </c>
      <c r="S8" s="14">
        <v>20.45</v>
      </c>
      <c r="T8" s="13">
        <v>1</v>
      </c>
      <c r="U8" s="34">
        <v>5</v>
      </c>
      <c r="V8" s="34">
        <v>5</v>
      </c>
    </row>
    <row r="9" spans="1:22" x14ac:dyDescent="0.25">
      <c r="A9" s="34">
        <v>6</v>
      </c>
      <c r="B9" s="13" t="s">
        <v>33</v>
      </c>
      <c r="C9" s="9">
        <v>200</v>
      </c>
      <c r="D9" s="9">
        <v>100</v>
      </c>
      <c r="E9" s="9">
        <v>5.5</v>
      </c>
      <c r="F9" s="9">
        <v>8</v>
      </c>
      <c r="G9" s="9">
        <v>184</v>
      </c>
      <c r="H9" s="9">
        <v>47.25</v>
      </c>
      <c r="I9" s="9">
        <v>11</v>
      </c>
      <c r="J9" s="9">
        <v>27.16</v>
      </c>
      <c r="K9" s="9">
        <v>21.3</v>
      </c>
      <c r="L9" s="9">
        <v>1844.26</v>
      </c>
      <c r="M9" s="9">
        <v>184.4</v>
      </c>
      <c r="N9" s="9">
        <v>104.73</v>
      </c>
      <c r="O9" s="9">
        <v>82.41</v>
      </c>
      <c r="P9" s="9">
        <v>133.91</v>
      </c>
      <c r="Q9" s="9">
        <v>26.78</v>
      </c>
      <c r="R9" s="9">
        <v>20.97</v>
      </c>
      <c r="S9" s="14">
        <v>22.21</v>
      </c>
      <c r="T9" s="13">
        <v>1</v>
      </c>
      <c r="U9" s="34">
        <v>6</v>
      </c>
      <c r="V9" s="34">
        <v>6</v>
      </c>
    </row>
    <row r="10" spans="1:22" x14ac:dyDescent="0.25">
      <c r="A10" s="34">
        <v>7</v>
      </c>
      <c r="B10" s="13" t="s">
        <v>36</v>
      </c>
      <c r="C10" s="9">
        <v>248</v>
      </c>
      <c r="D10" s="9">
        <v>124</v>
      </c>
      <c r="E10" s="9">
        <v>5</v>
      </c>
      <c r="F10" s="9">
        <v>8</v>
      </c>
      <c r="G10" s="9">
        <v>232</v>
      </c>
      <c r="H10" s="9">
        <v>59.5</v>
      </c>
      <c r="I10" s="9">
        <v>12</v>
      </c>
      <c r="J10" s="9">
        <v>32.68</v>
      </c>
      <c r="K10" s="9">
        <v>25.7</v>
      </c>
      <c r="L10" s="9">
        <v>3537.11</v>
      </c>
      <c r="M10" s="9">
        <v>285.3</v>
      </c>
      <c r="N10" s="9">
        <v>159.68</v>
      </c>
      <c r="O10" s="9">
        <v>104.04</v>
      </c>
      <c r="P10" s="9">
        <v>254.85</v>
      </c>
      <c r="Q10" s="9">
        <v>41.11</v>
      </c>
      <c r="R10" s="9">
        <v>31.8</v>
      </c>
      <c r="S10" s="14">
        <v>27.93</v>
      </c>
      <c r="T10" s="13">
        <v>1</v>
      </c>
      <c r="U10" s="34">
        <v>7</v>
      </c>
      <c r="V10" s="34">
        <v>7</v>
      </c>
    </row>
    <row r="11" spans="1:22" x14ac:dyDescent="0.25">
      <c r="A11" s="34">
        <v>8</v>
      </c>
      <c r="B11" s="13" t="s">
        <v>40</v>
      </c>
      <c r="C11" s="9">
        <v>298</v>
      </c>
      <c r="D11" s="9">
        <v>149</v>
      </c>
      <c r="E11" s="9">
        <v>5.5</v>
      </c>
      <c r="F11" s="9">
        <v>8</v>
      </c>
      <c r="G11" s="9">
        <v>282</v>
      </c>
      <c r="H11" s="9">
        <v>71.75</v>
      </c>
      <c r="I11" s="9">
        <v>13</v>
      </c>
      <c r="J11" s="9">
        <v>40.799999999999997</v>
      </c>
      <c r="K11" s="9">
        <v>32</v>
      </c>
      <c r="L11" s="9">
        <v>6318.22</v>
      </c>
      <c r="M11" s="9">
        <v>424</v>
      </c>
      <c r="N11" s="9">
        <v>237.53</v>
      </c>
      <c r="O11" s="9">
        <v>124.44</v>
      </c>
      <c r="P11" s="9">
        <v>442</v>
      </c>
      <c r="Q11" s="9">
        <v>59.33</v>
      </c>
      <c r="R11" s="9">
        <v>45.88</v>
      </c>
      <c r="S11" s="14">
        <v>32.909999999999997</v>
      </c>
      <c r="T11" s="13">
        <v>1</v>
      </c>
      <c r="U11" s="34">
        <v>8</v>
      </c>
      <c r="V11" s="34">
        <v>8</v>
      </c>
    </row>
    <row r="12" spans="1:22" x14ac:dyDescent="0.25">
      <c r="A12" s="34">
        <v>9</v>
      </c>
      <c r="B12" s="13" t="s">
        <v>44</v>
      </c>
      <c r="C12" s="9">
        <v>346</v>
      </c>
      <c r="D12" s="9">
        <v>174</v>
      </c>
      <c r="E12" s="9">
        <v>6</v>
      </c>
      <c r="F12" s="9">
        <v>9</v>
      </c>
      <c r="G12" s="9">
        <v>328</v>
      </c>
      <c r="H12" s="9">
        <v>84</v>
      </c>
      <c r="I12" s="9">
        <v>14</v>
      </c>
      <c r="J12" s="9">
        <v>52.68</v>
      </c>
      <c r="K12" s="9">
        <v>41.4</v>
      </c>
      <c r="L12" s="9">
        <v>11094.49</v>
      </c>
      <c r="M12" s="9">
        <v>641.29999999999995</v>
      </c>
      <c r="N12" s="9">
        <v>358.09</v>
      </c>
      <c r="O12" s="9">
        <v>145.12</v>
      </c>
      <c r="P12" s="9">
        <v>791.54</v>
      </c>
      <c r="Q12" s="9">
        <v>90.98</v>
      </c>
      <c r="R12" s="9">
        <v>70.11</v>
      </c>
      <c r="S12" s="14">
        <v>38.76</v>
      </c>
      <c r="T12" s="13">
        <v>1</v>
      </c>
      <c r="U12" s="34">
        <v>9</v>
      </c>
      <c r="V12" s="34">
        <v>9</v>
      </c>
    </row>
    <row r="13" spans="1:22" x14ac:dyDescent="0.25">
      <c r="A13" s="34">
        <v>10</v>
      </c>
      <c r="B13" s="13" t="s">
        <v>50</v>
      </c>
      <c r="C13" s="9">
        <v>396</v>
      </c>
      <c r="D13" s="9">
        <v>199</v>
      </c>
      <c r="E13" s="9">
        <v>7</v>
      </c>
      <c r="F13" s="9">
        <v>11</v>
      </c>
      <c r="G13" s="9">
        <v>374</v>
      </c>
      <c r="H13" s="9">
        <v>96</v>
      </c>
      <c r="I13" s="9">
        <v>16</v>
      </c>
      <c r="J13" s="9">
        <v>72.16</v>
      </c>
      <c r="K13" s="9">
        <v>56.6</v>
      </c>
      <c r="L13" s="9">
        <v>20018.830000000002</v>
      </c>
      <c r="M13" s="9">
        <v>1011.1</v>
      </c>
      <c r="N13" s="9">
        <v>563.92999999999995</v>
      </c>
      <c r="O13" s="9">
        <v>166.56</v>
      </c>
      <c r="P13" s="9">
        <v>1447.14</v>
      </c>
      <c r="Q13" s="9">
        <v>145.44</v>
      </c>
      <c r="R13" s="9">
        <v>111.97</v>
      </c>
      <c r="S13" s="14">
        <v>44.78</v>
      </c>
      <c r="T13" s="13">
        <v>1</v>
      </c>
      <c r="U13" s="34">
        <v>10</v>
      </c>
      <c r="V13" s="34">
        <v>10</v>
      </c>
    </row>
    <row r="14" spans="1:22" x14ac:dyDescent="0.25">
      <c r="A14" s="34">
        <v>11</v>
      </c>
      <c r="B14" s="13" t="s">
        <v>54</v>
      </c>
      <c r="C14" s="9">
        <v>446</v>
      </c>
      <c r="D14" s="9">
        <v>199</v>
      </c>
      <c r="E14" s="9">
        <v>8</v>
      </c>
      <c r="F14" s="9">
        <v>12</v>
      </c>
      <c r="G14" s="9">
        <v>422</v>
      </c>
      <c r="H14" s="9">
        <v>95.5</v>
      </c>
      <c r="I14" s="9">
        <v>18</v>
      </c>
      <c r="J14" s="9">
        <v>84.3</v>
      </c>
      <c r="K14" s="9">
        <v>66.2</v>
      </c>
      <c r="L14" s="9">
        <v>28697.35</v>
      </c>
      <c r="M14" s="9">
        <v>1286.9000000000001</v>
      </c>
      <c r="N14" s="9">
        <v>725.06</v>
      </c>
      <c r="O14" s="9">
        <v>184.5</v>
      </c>
      <c r="P14" s="9">
        <v>1580.03</v>
      </c>
      <c r="Q14" s="9">
        <v>158.80000000000001</v>
      </c>
      <c r="R14" s="9">
        <v>123.29</v>
      </c>
      <c r="S14" s="14">
        <v>43.29</v>
      </c>
      <c r="T14" s="13">
        <v>1</v>
      </c>
      <c r="U14" s="34">
        <v>11</v>
      </c>
      <c r="V14" s="34">
        <v>11</v>
      </c>
    </row>
    <row r="15" spans="1:22" x14ac:dyDescent="0.25">
      <c r="A15" s="34">
        <v>12</v>
      </c>
      <c r="B15" s="13" t="s">
        <v>58</v>
      </c>
      <c r="C15" s="9">
        <v>492</v>
      </c>
      <c r="D15" s="9">
        <v>199</v>
      </c>
      <c r="E15" s="9">
        <v>8.8000000000000007</v>
      </c>
      <c r="F15" s="9">
        <v>12</v>
      </c>
      <c r="G15" s="9">
        <v>468</v>
      </c>
      <c r="H15" s="9">
        <v>95.1</v>
      </c>
      <c r="I15" s="9">
        <v>20</v>
      </c>
      <c r="J15" s="9">
        <v>92.38</v>
      </c>
      <c r="K15" s="9">
        <v>72.5</v>
      </c>
      <c r="L15" s="9">
        <v>36841.89</v>
      </c>
      <c r="M15" s="9">
        <v>1497.6</v>
      </c>
      <c r="N15" s="9">
        <v>853.45</v>
      </c>
      <c r="O15" s="9">
        <v>199.7</v>
      </c>
      <c r="P15" s="9">
        <v>1581.96</v>
      </c>
      <c r="Q15" s="9">
        <v>158.99</v>
      </c>
      <c r="R15" s="9">
        <v>124.86</v>
      </c>
      <c r="S15" s="14">
        <v>41.38</v>
      </c>
      <c r="T15" s="13">
        <v>1</v>
      </c>
      <c r="U15" s="34">
        <v>12</v>
      </c>
      <c r="V15" s="34">
        <v>12</v>
      </c>
    </row>
    <row r="16" spans="1:22" x14ac:dyDescent="0.25">
      <c r="A16" s="34">
        <v>13</v>
      </c>
      <c r="B16" s="13" t="s">
        <v>67</v>
      </c>
      <c r="C16" s="9">
        <v>596</v>
      </c>
      <c r="D16" s="9">
        <v>199</v>
      </c>
      <c r="E16" s="9">
        <v>10</v>
      </c>
      <c r="F16" s="9">
        <v>15</v>
      </c>
      <c r="G16" s="9">
        <v>566</v>
      </c>
      <c r="H16" s="9">
        <v>94.5</v>
      </c>
      <c r="I16" s="9">
        <v>22</v>
      </c>
      <c r="J16" s="9">
        <v>120.45</v>
      </c>
      <c r="K16" s="9">
        <v>94.6</v>
      </c>
      <c r="L16" s="9">
        <v>68715.899999999994</v>
      </c>
      <c r="M16" s="9">
        <v>2305.9</v>
      </c>
      <c r="N16" s="9">
        <v>1325.36</v>
      </c>
      <c r="O16" s="9">
        <v>238.85</v>
      </c>
      <c r="P16" s="9">
        <v>1979.66</v>
      </c>
      <c r="Q16" s="9">
        <v>198.96</v>
      </c>
      <c r="R16" s="9">
        <v>157.63999999999999</v>
      </c>
      <c r="S16" s="14">
        <v>40.54</v>
      </c>
      <c r="T16" s="13">
        <v>1</v>
      </c>
      <c r="U16" s="34">
        <v>14</v>
      </c>
      <c r="V16" s="34">
        <v>13</v>
      </c>
    </row>
    <row r="17" spans="1:22" x14ac:dyDescent="0.25">
      <c r="A17" s="34">
        <v>14</v>
      </c>
      <c r="B17" s="13" t="s">
        <v>63</v>
      </c>
      <c r="C17" s="9">
        <v>543</v>
      </c>
      <c r="D17" s="9">
        <v>220</v>
      </c>
      <c r="E17" s="9">
        <v>9.5</v>
      </c>
      <c r="F17" s="9">
        <v>13.5</v>
      </c>
      <c r="G17" s="9">
        <v>516</v>
      </c>
      <c r="H17" s="9">
        <v>105.25</v>
      </c>
      <c r="I17" s="9">
        <v>24</v>
      </c>
      <c r="J17" s="9">
        <v>113.36</v>
      </c>
      <c r="K17" s="9">
        <v>89</v>
      </c>
      <c r="L17" s="9">
        <v>55677.42</v>
      </c>
      <c r="M17" s="9">
        <v>2050.6999999999998</v>
      </c>
      <c r="N17" s="9">
        <v>1164.94</v>
      </c>
      <c r="O17" s="9">
        <v>221.62</v>
      </c>
      <c r="P17" s="9">
        <v>2405.54</v>
      </c>
      <c r="Q17" s="9">
        <v>218.69</v>
      </c>
      <c r="R17" s="9">
        <v>171.67</v>
      </c>
      <c r="S17" s="14">
        <v>46.06</v>
      </c>
      <c r="T17" s="13">
        <v>1</v>
      </c>
      <c r="U17" s="34">
        <v>13</v>
      </c>
      <c r="V17" s="34">
        <v>14</v>
      </c>
    </row>
    <row r="18" spans="1:22" ht="15.75" thickBot="1" x14ac:dyDescent="0.3">
      <c r="A18" s="35">
        <v>15</v>
      </c>
      <c r="B18" s="15" t="s">
        <v>71</v>
      </c>
      <c r="C18" s="16">
        <v>691</v>
      </c>
      <c r="D18" s="16">
        <v>260</v>
      </c>
      <c r="E18" s="16">
        <v>12</v>
      </c>
      <c r="F18" s="16">
        <v>15.5</v>
      </c>
      <c r="G18" s="16">
        <v>660</v>
      </c>
      <c r="H18" s="16">
        <v>124</v>
      </c>
      <c r="I18" s="16">
        <v>24</v>
      </c>
      <c r="J18" s="16">
        <v>164.74</v>
      </c>
      <c r="K18" s="16">
        <v>129.30000000000001</v>
      </c>
      <c r="L18" s="16">
        <v>125922.2</v>
      </c>
      <c r="M18" s="16">
        <v>3644.6</v>
      </c>
      <c r="N18" s="16">
        <v>2094.79</v>
      </c>
      <c r="O18" s="16">
        <v>276.47000000000003</v>
      </c>
      <c r="P18" s="16">
        <v>4557.3500000000004</v>
      </c>
      <c r="Q18" s="16">
        <v>350.57</v>
      </c>
      <c r="R18" s="16">
        <v>276.64</v>
      </c>
      <c r="S18" s="17">
        <v>52.6</v>
      </c>
      <c r="T18" s="15">
        <v>1</v>
      </c>
      <c r="U18" s="35">
        <v>15</v>
      </c>
      <c r="V18" s="35">
        <v>15</v>
      </c>
    </row>
    <row r="19" spans="1:22" x14ac:dyDescent="0.25">
      <c r="A19" s="33">
        <v>1</v>
      </c>
      <c r="B19" s="10" t="s">
        <v>25</v>
      </c>
      <c r="C19" s="11">
        <v>120</v>
      </c>
      <c r="D19" s="11">
        <v>64</v>
      </c>
      <c r="E19" s="11">
        <v>4.4000000000000004</v>
      </c>
      <c r="F19" s="11">
        <v>6.3</v>
      </c>
      <c r="G19" s="11">
        <v>107.4</v>
      </c>
      <c r="H19" s="11">
        <v>29.8</v>
      </c>
      <c r="I19" s="11">
        <v>7</v>
      </c>
      <c r="J19" s="11">
        <v>13.21</v>
      </c>
      <c r="K19" s="11">
        <v>10.4</v>
      </c>
      <c r="L19" s="11">
        <v>317.75</v>
      </c>
      <c r="M19" s="11">
        <v>53</v>
      </c>
      <c r="N19" s="11">
        <v>30.36</v>
      </c>
      <c r="O19" s="11">
        <v>49.04</v>
      </c>
      <c r="P19" s="11">
        <v>27.67</v>
      </c>
      <c r="Q19" s="11">
        <v>8.65</v>
      </c>
      <c r="R19" s="11">
        <v>6.79</v>
      </c>
      <c r="S19" s="12">
        <v>14.47</v>
      </c>
      <c r="T19" s="10">
        <v>2</v>
      </c>
      <c r="U19" s="33">
        <v>1</v>
      </c>
      <c r="V19" s="33">
        <v>1</v>
      </c>
    </row>
    <row r="20" spans="1:22" x14ac:dyDescent="0.25">
      <c r="A20" s="34">
        <v>2</v>
      </c>
      <c r="B20" s="13" t="s">
        <v>27</v>
      </c>
      <c r="C20" s="9">
        <v>140</v>
      </c>
      <c r="D20" s="9">
        <v>73</v>
      </c>
      <c r="E20" s="9">
        <v>4.7</v>
      </c>
      <c r="F20" s="9">
        <v>6.9</v>
      </c>
      <c r="G20" s="9">
        <v>126.2</v>
      </c>
      <c r="H20" s="9">
        <v>34.15</v>
      </c>
      <c r="I20" s="9">
        <v>7</v>
      </c>
      <c r="J20" s="9">
        <v>16.43</v>
      </c>
      <c r="K20" s="9">
        <v>12.9</v>
      </c>
      <c r="L20" s="9">
        <v>541.22</v>
      </c>
      <c r="M20" s="9">
        <v>77.3</v>
      </c>
      <c r="N20" s="9">
        <v>44.17</v>
      </c>
      <c r="O20" s="9">
        <v>57.4</v>
      </c>
      <c r="P20" s="9">
        <v>44.92</v>
      </c>
      <c r="Q20" s="9">
        <v>12.31</v>
      </c>
      <c r="R20" s="9">
        <v>9.6199999999999992</v>
      </c>
      <c r="S20" s="14">
        <v>16.54</v>
      </c>
      <c r="T20" s="13">
        <v>2</v>
      </c>
      <c r="U20" s="34">
        <v>2</v>
      </c>
      <c r="V20" s="34">
        <v>2</v>
      </c>
    </row>
    <row r="21" spans="1:22" x14ac:dyDescent="0.25">
      <c r="A21" s="34">
        <v>3</v>
      </c>
      <c r="B21" s="13" t="s">
        <v>29</v>
      </c>
      <c r="C21" s="9">
        <v>160</v>
      </c>
      <c r="D21" s="9">
        <v>82</v>
      </c>
      <c r="E21" s="9">
        <v>5</v>
      </c>
      <c r="F21" s="9">
        <v>7.4</v>
      </c>
      <c r="G21" s="9">
        <v>145.19999999999999</v>
      </c>
      <c r="H21" s="9">
        <v>38.5</v>
      </c>
      <c r="I21" s="9">
        <v>9</v>
      </c>
      <c r="J21" s="9">
        <v>20.09</v>
      </c>
      <c r="K21" s="9">
        <v>15.8</v>
      </c>
      <c r="L21" s="9">
        <v>869.29</v>
      </c>
      <c r="M21" s="9">
        <v>108.7</v>
      </c>
      <c r="N21" s="9">
        <v>61.93</v>
      </c>
      <c r="O21" s="9">
        <v>65.78</v>
      </c>
      <c r="P21" s="9">
        <v>68.31</v>
      </c>
      <c r="Q21" s="9">
        <v>16.66</v>
      </c>
      <c r="R21" s="9">
        <v>13.05</v>
      </c>
      <c r="S21" s="14">
        <v>18.440000000000001</v>
      </c>
      <c r="T21" s="13">
        <v>2</v>
      </c>
      <c r="U21" s="34">
        <v>3</v>
      </c>
      <c r="V21" s="34">
        <v>3</v>
      </c>
    </row>
    <row r="22" spans="1:22" x14ac:dyDescent="0.25">
      <c r="A22" s="34">
        <v>4</v>
      </c>
      <c r="B22" s="13" t="s">
        <v>31</v>
      </c>
      <c r="C22" s="9">
        <v>180</v>
      </c>
      <c r="D22" s="9">
        <v>91</v>
      </c>
      <c r="E22" s="9">
        <v>5.3</v>
      </c>
      <c r="F22" s="9">
        <v>8</v>
      </c>
      <c r="G22" s="9">
        <v>164</v>
      </c>
      <c r="H22" s="9">
        <v>42.85</v>
      </c>
      <c r="I22" s="9">
        <v>9</v>
      </c>
      <c r="J22" s="9">
        <v>23.95</v>
      </c>
      <c r="K22" s="9">
        <v>18.8</v>
      </c>
      <c r="L22" s="9">
        <v>1316.96</v>
      </c>
      <c r="M22" s="9">
        <v>146.30000000000001</v>
      </c>
      <c r="N22" s="9">
        <v>83.21</v>
      </c>
      <c r="O22" s="9">
        <v>74.16</v>
      </c>
      <c r="P22" s="9">
        <v>100.85</v>
      </c>
      <c r="Q22" s="9">
        <v>22.16</v>
      </c>
      <c r="R22" s="9">
        <v>17.3</v>
      </c>
      <c r="S22" s="14">
        <v>20.52</v>
      </c>
      <c r="T22" s="13">
        <v>2</v>
      </c>
      <c r="U22" s="34">
        <v>4</v>
      </c>
      <c r="V22" s="34">
        <v>4</v>
      </c>
    </row>
    <row r="23" spans="1:22" x14ac:dyDescent="0.25">
      <c r="A23" s="34">
        <v>5</v>
      </c>
      <c r="B23" s="13" t="s">
        <v>34</v>
      </c>
      <c r="C23" s="9">
        <v>203</v>
      </c>
      <c r="D23" s="9">
        <v>101</v>
      </c>
      <c r="E23" s="9">
        <v>6.5</v>
      </c>
      <c r="F23" s="9">
        <v>9.5</v>
      </c>
      <c r="G23" s="9">
        <v>184</v>
      </c>
      <c r="H23" s="9">
        <v>47.25</v>
      </c>
      <c r="I23" s="9">
        <v>11</v>
      </c>
      <c r="J23" s="9">
        <v>32.19</v>
      </c>
      <c r="K23" s="9">
        <v>25.3</v>
      </c>
      <c r="L23" s="9">
        <v>2218.4899999999998</v>
      </c>
      <c r="M23" s="9">
        <v>218.6</v>
      </c>
      <c r="N23" s="9">
        <v>124.99</v>
      </c>
      <c r="O23" s="9">
        <v>83.02</v>
      </c>
      <c r="P23" s="9">
        <v>163.93</v>
      </c>
      <c r="Q23" s="9">
        <v>32.46</v>
      </c>
      <c r="R23" s="9">
        <v>25.5</v>
      </c>
      <c r="S23" s="14">
        <v>22.57</v>
      </c>
      <c r="T23" s="13">
        <v>2</v>
      </c>
      <c r="U23" s="34">
        <v>5</v>
      </c>
      <c r="V23" s="34">
        <v>5</v>
      </c>
    </row>
    <row r="24" spans="1:22" x14ac:dyDescent="0.25">
      <c r="A24" s="34">
        <v>6</v>
      </c>
      <c r="B24" s="13" t="s">
        <v>37</v>
      </c>
      <c r="C24" s="9">
        <v>250</v>
      </c>
      <c r="D24" s="9">
        <v>125</v>
      </c>
      <c r="E24" s="9">
        <v>6</v>
      </c>
      <c r="F24" s="9">
        <v>9</v>
      </c>
      <c r="G24" s="9">
        <v>232</v>
      </c>
      <c r="H24" s="9">
        <v>59.5</v>
      </c>
      <c r="I24" s="9">
        <v>12</v>
      </c>
      <c r="J24" s="9">
        <v>37.659999999999997</v>
      </c>
      <c r="K24" s="9">
        <v>29.6</v>
      </c>
      <c r="L24" s="9">
        <v>4051.73</v>
      </c>
      <c r="M24" s="9">
        <v>324.10000000000002</v>
      </c>
      <c r="N24" s="9">
        <v>182.93</v>
      </c>
      <c r="O24" s="9">
        <v>103.73</v>
      </c>
      <c r="P24" s="9">
        <v>293.85000000000002</v>
      </c>
      <c r="Q24" s="9">
        <v>47.02</v>
      </c>
      <c r="R24" s="9">
        <v>36.549999999999997</v>
      </c>
      <c r="S24" s="14">
        <v>27.93</v>
      </c>
      <c r="T24" s="13">
        <v>2</v>
      </c>
      <c r="U24" s="34">
        <v>6</v>
      </c>
      <c r="V24" s="34">
        <v>6</v>
      </c>
    </row>
    <row r="25" spans="1:22" x14ac:dyDescent="0.25">
      <c r="A25" s="34">
        <v>7</v>
      </c>
      <c r="B25" s="13" t="s">
        <v>41</v>
      </c>
      <c r="C25" s="9">
        <v>300</v>
      </c>
      <c r="D25" s="9">
        <v>150</v>
      </c>
      <c r="E25" s="9">
        <v>6.5</v>
      </c>
      <c r="F25" s="9">
        <v>9</v>
      </c>
      <c r="G25" s="9">
        <v>282</v>
      </c>
      <c r="H25" s="9">
        <v>71.75</v>
      </c>
      <c r="I25" s="9">
        <v>13</v>
      </c>
      <c r="J25" s="9">
        <v>46.78</v>
      </c>
      <c r="K25" s="9">
        <v>36.700000000000003</v>
      </c>
      <c r="L25" s="9">
        <v>7209.26</v>
      </c>
      <c r="M25" s="9">
        <v>480.6</v>
      </c>
      <c r="N25" s="9">
        <v>271.06</v>
      </c>
      <c r="O25" s="9">
        <v>124.14</v>
      </c>
      <c r="P25" s="9">
        <v>507.53</v>
      </c>
      <c r="Q25" s="9">
        <v>67.67</v>
      </c>
      <c r="R25" s="9">
        <v>52.56</v>
      </c>
      <c r="S25" s="14">
        <v>32.94</v>
      </c>
      <c r="T25" s="13">
        <v>2</v>
      </c>
      <c r="U25" s="34">
        <v>7</v>
      </c>
      <c r="V25" s="34">
        <v>7</v>
      </c>
    </row>
    <row r="26" spans="1:22" x14ac:dyDescent="0.25">
      <c r="A26" s="34">
        <v>8</v>
      </c>
      <c r="B26" s="13" t="s">
        <v>47</v>
      </c>
      <c r="C26" s="9">
        <v>350</v>
      </c>
      <c r="D26" s="9">
        <v>175</v>
      </c>
      <c r="E26" s="9">
        <v>7</v>
      </c>
      <c r="F26" s="9">
        <v>11</v>
      </c>
      <c r="G26" s="9">
        <v>328</v>
      </c>
      <c r="H26" s="9">
        <v>84</v>
      </c>
      <c r="I26" s="9">
        <v>14</v>
      </c>
      <c r="J26" s="9">
        <v>63.14</v>
      </c>
      <c r="K26" s="9">
        <v>49.6</v>
      </c>
      <c r="L26" s="9">
        <v>13559.01</v>
      </c>
      <c r="M26" s="9">
        <v>774.8</v>
      </c>
      <c r="N26" s="9">
        <v>433.96</v>
      </c>
      <c r="O26" s="9">
        <v>146.54</v>
      </c>
      <c r="P26" s="9">
        <v>984.34</v>
      </c>
      <c r="Q26" s="9">
        <v>112.5</v>
      </c>
      <c r="R26" s="9">
        <v>86.79</v>
      </c>
      <c r="S26" s="14">
        <v>39.479999999999997</v>
      </c>
      <c r="T26" s="13">
        <v>2</v>
      </c>
      <c r="U26" s="34">
        <v>8</v>
      </c>
      <c r="V26" s="34">
        <v>8</v>
      </c>
    </row>
    <row r="27" spans="1:22" x14ac:dyDescent="0.25">
      <c r="A27" s="34">
        <v>9</v>
      </c>
      <c r="B27" s="13" t="s">
        <v>51</v>
      </c>
      <c r="C27" s="9">
        <v>400</v>
      </c>
      <c r="D27" s="9">
        <v>200</v>
      </c>
      <c r="E27" s="9">
        <v>8</v>
      </c>
      <c r="F27" s="9">
        <v>13</v>
      </c>
      <c r="G27" s="9">
        <v>374</v>
      </c>
      <c r="H27" s="9">
        <v>96</v>
      </c>
      <c r="I27" s="9">
        <v>16</v>
      </c>
      <c r="J27" s="9">
        <v>84.12</v>
      </c>
      <c r="K27" s="9">
        <v>66</v>
      </c>
      <c r="L27" s="9">
        <v>23704.43</v>
      </c>
      <c r="M27" s="9">
        <v>1185.2</v>
      </c>
      <c r="N27" s="9">
        <v>663.13</v>
      </c>
      <c r="O27" s="9">
        <v>167.87</v>
      </c>
      <c r="P27" s="9">
        <v>1736.39</v>
      </c>
      <c r="Q27" s="9">
        <v>173.64</v>
      </c>
      <c r="R27" s="9">
        <v>133.82</v>
      </c>
      <c r="S27" s="14">
        <v>45.43</v>
      </c>
      <c r="T27" s="13">
        <v>2</v>
      </c>
      <c r="U27" s="34">
        <v>9</v>
      </c>
      <c r="V27" s="34">
        <v>9</v>
      </c>
    </row>
    <row r="28" spans="1:22" x14ac:dyDescent="0.25">
      <c r="A28" s="34">
        <v>10</v>
      </c>
      <c r="B28" s="13" t="s">
        <v>59</v>
      </c>
      <c r="C28" s="9">
        <v>496</v>
      </c>
      <c r="D28" s="9">
        <v>199</v>
      </c>
      <c r="E28" s="9">
        <v>9</v>
      </c>
      <c r="F28" s="9">
        <v>14</v>
      </c>
      <c r="G28" s="9">
        <v>468</v>
      </c>
      <c r="H28" s="9">
        <v>95</v>
      </c>
      <c r="I28" s="9">
        <v>20</v>
      </c>
      <c r="J28" s="9">
        <v>101.27</v>
      </c>
      <c r="K28" s="9">
        <v>79.5</v>
      </c>
      <c r="L28" s="9">
        <v>41869.08</v>
      </c>
      <c r="M28" s="9">
        <v>1688.3</v>
      </c>
      <c r="N28" s="9">
        <v>957.23</v>
      </c>
      <c r="O28" s="9">
        <v>203.33</v>
      </c>
      <c r="P28" s="9">
        <v>1844.89</v>
      </c>
      <c r="Q28" s="9">
        <v>185.42</v>
      </c>
      <c r="R28" s="9">
        <v>144.88</v>
      </c>
      <c r="S28" s="14">
        <v>42.68</v>
      </c>
      <c r="T28" s="13">
        <v>2</v>
      </c>
      <c r="U28" s="34">
        <v>11</v>
      </c>
      <c r="V28" s="34">
        <v>10</v>
      </c>
    </row>
    <row r="29" spans="1:22" x14ac:dyDescent="0.25">
      <c r="A29" s="34">
        <v>11</v>
      </c>
      <c r="B29" s="13" t="s">
        <v>55</v>
      </c>
      <c r="C29" s="9">
        <v>450</v>
      </c>
      <c r="D29" s="9">
        <v>200</v>
      </c>
      <c r="E29" s="9">
        <v>9</v>
      </c>
      <c r="F29" s="9">
        <v>14</v>
      </c>
      <c r="G29" s="9">
        <v>422</v>
      </c>
      <c r="H29" s="9">
        <v>95.5</v>
      </c>
      <c r="I29" s="9">
        <v>18</v>
      </c>
      <c r="J29" s="9">
        <v>96.76</v>
      </c>
      <c r="K29" s="9">
        <v>76</v>
      </c>
      <c r="L29" s="9">
        <v>33450.76</v>
      </c>
      <c r="M29" s="9">
        <v>1486.7</v>
      </c>
      <c r="N29" s="9">
        <v>839.53</v>
      </c>
      <c r="O29" s="9">
        <v>185.93</v>
      </c>
      <c r="P29" s="9">
        <v>1871.57</v>
      </c>
      <c r="Q29" s="9">
        <v>187.16</v>
      </c>
      <c r="R29" s="9">
        <v>145.46</v>
      </c>
      <c r="S29" s="14">
        <v>43.98</v>
      </c>
      <c r="T29" s="13">
        <v>2</v>
      </c>
      <c r="U29" s="34">
        <v>10</v>
      </c>
      <c r="V29" s="34">
        <v>11</v>
      </c>
    </row>
    <row r="30" spans="1:22" x14ac:dyDescent="0.25">
      <c r="A30" s="34">
        <v>12</v>
      </c>
      <c r="B30" s="13" t="s">
        <v>68</v>
      </c>
      <c r="C30" s="9">
        <v>600</v>
      </c>
      <c r="D30" s="9">
        <v>200</v>
      </c>
      <c r="E30" s="9">
        <v>11</v>
      </c>
      <c r="F30" s="9">
        <v>17</v>
      </c>
      <c r="G30" s="9">
        <v>566</v>
      </c>
      <c r="H30" s="9">
        <v>94.5</v>
      </c>
      <c r="I30" s="9">
        <v>22</v>
      </c>
      <c r="J30" s="9">
        <v>134.41</v>
      </c>
      <c r="K30" s="9">
        <v>105.5</v>
      </c>
      <c r="L30" s="9">
        <v>77632.25</v>
      </c>
      <c r="M30" s="9">
        <v>2587.6999999999998</v>
      </c>
      <c r="N30" s="9">
        <v>1489.36</v>
      </c>
      <c r="O30" s="9">
        <v>240.32</v>
      </c>
      <c r="P30" s="9">
        <v>2278.16</v>
      </c>
      <c r="Q30" s="9">
        <v>227.82</v>
      </c>
      <c r="R30" s="9">
        <v>180.72</v>
      </c>
      <c r="S30" s="14">
        <v>41.17</v>
      </c>
      <c r="T30" s="13">
        <v>2</v>
      </c>
      <c r="U30" s="34">
        <v>13</v>
      </c>
      <c r="V30" s="34">
        <v>12</v>
      </c>
    </row>
    <row r="31" spans="1:22" x14ac:dyDescent="0.25">
      <c r="A31" s="34">
        <v>13</v>
      </c>
      <c r="B31" s="13" t="s">
        <v>64</v>
      </c>
      <c r="C31" s="9">
        <v>547</v>
      </c>
      <c r="D31" s="9">
        <v>220</v>
      </c>
      <c r="E31" s="9">
        <v>10</v>
      </c>
      <c r="F31" s="9">
        <v>15.5</v>
      </c>
      <c r="G31" s="9">
        <v>516</v>
      </c>
      <c r="H31" s="9">
        <v>105</v>
      </c>
      <c r="I31" s="9">
        <v>24</v>
      </c>
      <c r="J31" s="9">
        <v>124.74</v>
      </c>
      <c r="K31" s="9">
        <v>97.9</v>
      </c>
      <c r="L31" s="9">
        <v>62784.45</v>
      </c>
      <c r="M31" s="9">
        <v>2295.6</v>
      </c>
      <c r="N31" s="9">
        <v>1301.49</v>
      </c>
      <c r="O31" s="9">
        <v>224.34</v>
      </c>
      <c r="P31" s="9">
        <v>2761.34</v>
      </c>
      <c r="Q31" s="9">
        <v>251.03</v>
      </c>
      <c r="R31" s="9">
        <v>196.56</v>
      </c>
      <c r="S31" s="14">
        <v>47.05</v>
      </c>
      <c r="T31" s="13">
        <v>2</v>
      </c>
      <c r="U31" s="34">
        <v>12</v>
      </c>
      <c r="V31" s="34">
        <v>13</v>
      </c>
    </row>
    <row r="32" spans="1:22" ht="15.75" thickBot="1" x14ac:dyDescent="0.3">
      <c r="A32" s="35">
        <v>14</v>
      </c>
      <c r="B32" s="15" t="s">
        <v>72</v>
      </c>
      <c r="C32" s="16">
        <v>697</v>
      </c>
      <c r="D32" s="16">
        <v>260</v>
      </c>
      <c r="E32" s="16">
        <v>13</v>
      </c>
      <c r="F32" s="16">
        <v>18.5</v>
      </c>
      <c r="G32" s="16">
        <v>660</v>
      </c>
      <c r="H32" s="16">
        <v>123.5</v>
      </c>
      <c r="I32" s="16">
        <v>24</v>
      </c>
      <c r="J32" s="16">
        <v>186.94</v>
      </c>
      <c r="K32" s="16">
        <v>146.80000000000001</v>
      </c>
      <c r="L32" s="16">
        <v>147101.92000000001</v>
      </c>
      <c r="M32" s="16">
        <v>4221</v>
      </c>
      <c r="N32" s="16">
        <v>2419.9</v>
      </c>
      <c r="O32" s="16">
        <v>280.51</v>
      </c>
      <c r="P32" s="16">
        <v>5439.31</v>
      </c>
      <c r="Q32" s="16">
        <v>418.41</v>
      </c>
      <c r="R32" s="16">
        <v>329.52</v>
      </c>
      <c r="S32" s="17">
        <v>53.94</v>
      </c>
      <c r="T32" s="15">
        <v>2</v>
      </c>
      <c r="U32" s="35">
        <v>14</v>
      </c>
      <c r="V32" s="35">
        <v>14</v>
      </c>
    </row>
    <row r="33" spans="1:22" x14ac:dyDescent="0.25">
      <c r="A33" s="201">
        <v>1</v>
      </c>
      <c r="B33" s="10" t="s">
        <v>35</v>
      </c>
      <c r="C33" s="11">
        <v>208</v>
      </c>
      <c r="D33" s="11">
        <v>102</v>
      </c>
      <c r="E33" s="11">
        <v>8</v>
      </c>
      <c r="F33" s="11">
        <v>12</v>
      </c>
      <c r="G33" s="11">
        <v>184</v>
      </c>
      <c r="H33" s="11">
        <v>47</v>
      </c>
      <c r="I33" s="11">
        <v>11</v>
      </c>
      <c r="J33" s="11">
        <v>40.24</v>
      </c>
      <c r="K33" s="11">
        <v>31.6</v>
      </c>
      <c r="L33" s="11">
        <v>2852.62</v>
      </c>
      <c r="M33" s="11">
        <v>274.3</v>
      </c>
      <c r="N33" s="11">
        <v>158.46</v>
      </c>
      <c r="O33" s="11">
        <v>84.2</v>
      </c>
      <c r="P33" s="11">
        <v>213.5</v>
      </c>
      <c r="Q33" s="11">
        <v>41.86</v>
      </c>
      <c r="R33" s="11">
        <v>33.020000000000003</v>
      </c>
      <c r="S33" s="12">
        <v>23.03</v>
      </c>
      <c r="T33" s="10">
        <v>3</v>
      </c>
      <c r="U33" s="33">
        <v>1</v>
      </c>
      <c r="V33" s="201">
        <v>1</v>
      </c>
    </row>
    <row r="34" spans="1:22" x14ac:dyDescent="0.25">
      <c r="A34" s="202">
        <v>2</v>
      </c>
      <c r="B34" s="13" t="s">
        <v>38</v>
      </c>
      <c r="C34" s="9">
        <v>255</v>
      </c>
      <c r="D34" s="9">
        <v>126</v>
      </c>
      <c r="E34" s="9">
        <v>7.5</v>
      </c>
      <c r="F34" s="9">
        <v>11.5</v>
      </c>
      <c r="G34" s="9">
        <v>232</v>
      </c>
      <c r="H34" s="9">
        <v>59.25</v>
      </c>
      <c r="I34" s="9">
        <v>12</v>
      </c>
      <c r="J34" s="9">
        <v>47.62</v>
      </c>
      <c r="K34" s="9">
        <v>37.4</v>
      </c>
      <c r="L34" s="9">
        <v>5238.16</v>
      </c>
      <c r="M34" s="9">
        <v>410.8</v>
      </c>
      <c r="N34" s="9">
        <v>233.88</v>
      </c>
      <c r="O34" s="9">
        <v>104.88</v>
      </c>
      <c r="P34" s="9">
        <v>384.79</v>
      </c>
      <c r="Q34" s="9">
        <v>61.08</v>
      </c>
      <c r="R34" s="9">
        <v>47.67</v>
      </c>
      <c r="S34" s="14">
        <v>28.43</v>
      </c>
      <c r="T34" s="13">
        <v>3</v>
      </c>
      <c r="U34" s="34">
        <v>2</v>
      </c>
      <c r="V34" s="202">
        <v>2</v>
      </c>
    </row>
    <row r="35" spans="1:22" x14ac:dyDescent="0.25">
      <c r="A35" s="202">
        <v>3</v>
      </c>
      <c r="B35" s="13" t="s">
        <v>42</v>
      </c>
      <c r="C35" s="9">
        <v>305</v>
      </c>
      <c r="D35" s="9">
        <v>151</v>
      </c>
      <c r="E35" s="9">
        <v>8</v>
      </c>
      <c r="F35" s="9">
        <v>11.5</v>
      </c>
      <c r="G35" s="9">
        <v>282</v>
      </c>
      <c r="H35" s="9">
        <v>71.5</v>
      </c>
      <c r="I35" s="9">
        <v>13</v>
      </c>
      <c r="J35" s="9">
        <v>58.74</v>
      </c>
      <c r="K35" s="9">
        <v>46.1</v>
      </c>
      <c r="L35" s="9">
        <v>9254.92</v>
      </c>
      <c r="M35" s="9">
        <v>606.9</v>
      </c>
      <c r="N35" s="9">
        <v>344.37</v>
      </c>
      <c r="O35" s="9">
        <v>125.52</v>
      </c>
      <c r="P35" s="9">
        <v>661.88</v>
      </c>
      <c r="Q35" s="9">
        <v>87.67</v>
      </c>
      <c r="R35" s="9">
        <v>68.31</v>
      </c>
      <c r="S35" s="14">
        <v>33.57</v>
      </c>
      <c r="T35" s="13">
        <v>3</v>
      </c>
      <c r="U35" s="34">
        <v>3</v>
      </c>
      <c r="V35" s="202">
        <v>3</v>
      </c>
    </row>
    <row r="36" spans="1:22" x14ac:dyDescent="0.25">
      <c r="A36" s="202">
        <v>4</v>
      </c>
      <c r="B36" s="13" t="s">
        <v>48</v>
      </c>
      <c r="C36" s="9">
        <v>355</v>
      </c>
      <c r="D36" s="9">
        <v>176</v>
      </c>
      <c r="E36" s="9">
        <v>8.5</v>
      </c>
      <c r="F36" s="9">
        <v>13.5</v>
      </c>
      <c r="G36" s="9">
        <v>328</v>
      </c>
      <c r="H36" s="9">
        <v>83.75</v>
      </c>
      <c r="I36" s="9">
        <v>14</v>
      </c>
      <c r="J36" s="9">
        <v>77.08</v>
      </c>
      <c r="K36" s="9">
        <v>60.5</v>
      </c>
      <c r="L36" s="9">
        <v>16797.02</v>
      </c>
      <c r="M36" s="9">
        <v>946.3</v>
      </c>
      <c r="N36" s="9">
        <v>533.54</v>
      </c>
      <c r="O36" s="9">
        <v>147.62</v>
      </c>
      <c r="P36" s="9">
        <v>1229.3599999999999</v>
      </c>
      <c r="Q36" s="9">
        <v>139.69999999999999</v>
      </c>
      <c r="R36" s="9">
        <v>108.13</v>
      </c>
      <c r="S36" s="14">
        <v>39.94</v>
      </c>
      <c r="T36" s="13">
        <v>3</v>
      </c>
      <c r="U36" s="34">
        <v>4</v>
      </c>
      <c r="V36" s="202">
        <v>4</v>
      </c>
    </row>
    <row r="37" spans="1:22" x14ac:dyDescent="0.25">
      <c r="A37" s="202">
        <v>5</v>
      </c>
      <c r="B37" s="13" t="s">
        <v>60</v>
      </c>
      <c r="C37" s="9">
        <v>500</v>
      </c>
      <c r="D37" s="9">
        <v>200</v>
      </c>
      <c r="E37" s="9">
        <v>10</v>
      </c>
      <c r="F37" s="9">
        <v>16</v>
      </c>
      <c r="G37" s="9">
        <v>468</v>
      </c>
      <c r="H37" s="9">
        <v>95</v>
      </c>
      <c r="I37" s="9">
        <v>20</v>
      </c>
      <c r="J37" s="9">
        <v>114.23</v>
      </c>
      <c r="K37" s="9">
        <v>89.7</v>
      </c>
      <c r="L37" s="9">
        <v>47846.05</v>
      </c>
      <c r="M37" s="9">
        <v>1913.8</v>
      </c>
      <c r="N37" s="9">
        <v>1087.5899999999999</v>
      </c>
      <c r="O37" s="9">
        <v>204.66</v>
      </c>
      <c r="P37" s="9">
        <v>2140.79</v>
      </c>
      <c r="Q37" s="9">
        <v>214.08</v>
      </c>
      <c r="R37" s="9">
        <v>167.48</v>
      </c>
      <c r="S37" s="14">
        <v>43.29</v>
      </c>
      <c r="T37" s="13">
        <v>3</v>
      </c>
      <c r="U37" s="34">
        <v>6</v>
      </c>
      <c r="V37" s="202">
        <v>5</v>
      </c>
    </row>
    <row r="38" spans="1:22" x14ac:dyDescent="0.25">
      <c r="A38" s="202">
        <v>6</v>
      </c>
      <c r="B38" s="13" t="s">
        <v>52</v>
      </c>
      <c r="C38" s="9">
        <v>406</v>
      </c>
      <c r="D38" s="9">
        <v>201</v>
      </c>
      <c r="E38" s="9">
        <v>9.5</v>
      </c>
      <c r="F38" s="9">
        <v>16</v>
      </c>
      <c r="G38" s="9">
        <v>374</v>
      </c>
      <c r="H38" s="9">
        <v>95.75</v>
      </c>
      <c r="I38" s="9">
        <v>16</v>
      </c>
      <c r="J38" s="9">
        <v>102.05</v>
      </c>
      <c r="K38" s="9">
        <v>80.099999999999994</v>
      </c>
      <c r="L38" s="9">
        <v>29352.45</v>
      </c>
      <c r="M38" s="9">
        <v>1445.9</v>
      </c>
      <c r="N38" s="9">
        <v>813.38</v>
      </c>
      <c r="O38" s="9">
        <v>169.6</v>
      </c>
      <c r="P38" s="9">
        <v>2169.89</v>
      </c>
      <c r="Q38" s="9">
        <v>215.91</v>
      </c>
      <c r="R38" s="9">
        <v>166.74</v>
      </c>
      <c r="S38" s="14">
        <v>46.11</v>
      </c>
      <c r="T38" s="13">
        <v>3</v>
      </c>
      <c r="U38" s="34">
        <v>5</v>
      </c>
      <c r="V38" s="202">
        <v>6</v>
      </c>
    </row>
    <row r="39" spans="1:22" x14ac:dyDescent="0.25">
      <c r="A39" s="202">
        <v>7</v>
      </c>
      <c r="B39" s="13" t="s">
        <v>56</v>
      </c>
      <c r="C39" s="9">
        <v>456</v>
      </c>
      <c r="D39" s="9">
        <v>201</v>
      </c>
      <c r="E39" s="9">
        <v>10.5</v>
      </c>
      <c r="F39" s="9">
        <v>17</v>
      </c>
      <c r="G39" s="9">
        <v>422</v>
      </c>
      <c r="H39" s="9">
        <v>95.25</v>
      </c>
      <c r="I39" s="9">
        <v>18</v>
      </c>
      <c r="J39" s="9">
        <v>115.43</v>
      </c>
      <c r="K39" s="9">
        <v>90.6</v>
      </c>
      <c r="L39" s="9">
        <v>40710.410000000003</v>
      </c>
      <c r="M39" s="9">
        <v>1785.5</v>
      </c>
      <c r="N39" s="9">
        <v>1012.55</v>
      </c>
      <c r="O39" s="9">
        <v>187.8</v>
      </c>
      <c r="P39" s="9">
        <v>2307.62</v>
      </c>
      <c r="Q39" s="9">
        <v>229.61</v>
      </c>
      <c r="R39" s="9">
        <v>178.81</v>
      </c>
      <c r="S39" s="14">
        <v>44.71</v>
      </c>
      <c r="T39" s="13">
        <v>3</v>
      </c>
      <c r="U39" s="34">
        <v>7</v>
      </c>
      <c r="V39" s="202">
        <v>7</v>
      </c>
    </row>
    <row r="40" spans="1:22" x14ac:dyDescent="0.25">
      <c r="A40" s="202">
        <v>8</v>
      </c>
      <c r="B40" s="13" t="s">
        <v>69</v>
      </c>
      <c r="C40" s="9">
        <v>604</v>
      </c>
      <c r="D40" s="9">
        <v>201</v>
      </c>
      <c r="E40" s="9">
        <v>12.5</v>
      </c>
      <c r="F40" s="9">
        <v>19</v>
      </c>
      <c r="G40" s="9">
        <v>566</v>
      </c>
      <c r="H40" s="9">
        <v>94.25</v>
      </c>
      <c r="I40" s="9">
        <v>22</v>
      </c>
      <c r="J40" s="9">
        <v>151.28</v>
      </c>
      <c r="K40" s="9">
        <v>118.8</v>
      </c>
      <c r="L40" s="9">
        <v>87472.1</v>
      </c>
      <c r="M40" s="9">
        <v>2896.4</v>
      </c>
      <c r="N40" s="9">
        <v>1675.38</v>
      </c>
      <c r="O40" s="9">
        <v>240.46</v>
      </c>
      <c r="P40" s="9">
        <v>2586.62</v>
      </c>
      <c r="Q40" s="9">
        <v>257.38</v>
      </c>
      <c r="R40" s="9">
        <v>205.28</v>
      </c>
      <c r="S40" s="14">
        <v>41.35</v>
      </c>
      <c r="T40" s="13">
        <v>3</v>
      </c>
      <c r="U40" s="34">
        <v>9</v>
      </c>
      <c r="V40" s="202">
        <v>8</v>
      </c>
    </row>
    <row r="41" spans="1:22" x14ac:dyDescent="0.25">
      <c r="A41" s="202">
        <v>9</v>
      </c>
      <c r="B41" s="13" t="s">
        <v>65</v>
      </c>
      <c r="C41" s="9">
        <v>553</v>
      </c>
      <c r="D41" s="9">
        <v>221</v>
      </c>
      <c r="E41" s="9">
        <v>12</v>
      </c>
      <c r="F41" s="9">
        <v>18.5</v>
      </c>
      <c r="G41" s="9">
        <v>516</v>
      </c>
      <c r="H41" s="9">
        <v>104.5</v>
      </c>
      <c r="I41" s="9">
        <v>24</v>
      </c>
      <c r="J41" s="9">
        <v>148.63</v>
      </c>
      <c r="K41" s="9">
        <v>116.7</v>
      </c>
      <c r="L41" s="9">
        <v>75321.22</v>
      </c>
      <c r="M41" s="9">
        <v>2724.1</v>
      </c>
      <c r="N41" s="9">
        <v>1554.49</v>
      </c>
      <c r="O41" s="9">
        <v>225.11</v>
      </c>
      <c r="P41" s="9">
        <v>3342.92</v>
      </c>
      <c r="Q41" s="9">
        <v>302.52999999999997</v>
      </c>
      <c r="R41" s="9">
        <v>237.99</v>
      </c>
      <c r="S41" s="14">
        <v>47.42</v>
      </c>
      <c r="T41" s="13">
        <v>3</v>
      </c>
      <c r="U41" s="34">
        <v>8</v>
      </c>
      <c r="V41" s="202">
        <v>9</v>
      </c>
    </row>
    <row r="42" spans="1:22" ht="15.75" thickBot="1" x14ac:dyDescent="0.3">
      <c r="A42" s="203">
        <v>10</v>
      </c>
      <c r="B42" s="15" t="s">
        <v>73</v>
      </c>
      <c r="C42" s="16">
        <v>702</v>
      </c>
      <c r="D42" s="16">
        <v>261</v>
      </c>
      <c r="E42" s="16">
        <v>14.5</v>
      </c>
      <c r="F42" s="16">
        <v>21</v>
      </c>
      <c r="G42" s="16">
        <v>660</v>
      </c>
      <c r="H42" s="16">
        <v>123.25</v>
      </c>
      <c r="I42" s="16">
        <v>24</v>
      </c>
      <c r="J42" s="16">
        <v>210.26</v>
      </c>
      <c r="K42" s="16">
        <v>165.1</v>
      </c>
      <c r="L42" s="16">
        <v>167085.04999999999</v>
      </c>
      <c r="M42" s="16">
        <v>4760.3</v>
      </c>
      <c r="N42" s="16">
        <v>2736.06</v>
      </c>
      <c r="O42" s="16">
        <v>281.89</v>
      </c>
      <c r="P42" s="16">
        <v>6248.49</v>
      </c>
      <c r="Q42" s="16">
        <v>478.81</v>
      </c>
      <c r="R42" s="16">
        <v>378.1</v>
      </c>
      <c r="S42" s="17">
        <v>54.51</v>
      </c>
      <c r="T42" s="15">
        <v>3</v>
      </c>
      <c r="U42" s="35">
        <v>10</v>
      </c>
      <c r="V42" s="203">
        <v>10</v>
      </c>
    </row>
    <row r="43" spans="1:22" x14ac:dyDescent="0.25">
      <c r="A43" s="33">
        <v>1</v>
      </c>
      <c r="B43" s="10" t="s">
        <v>39</v>
      </c>
      <c r="C43" s="11">
        <v>260</v>
      </c>
      <c r="D43" s="11">
        <v>127</v>
      </c>
      <c r="E43" s="11">
        <v>9</v>
      </c>
      <c r="F43" s="11">
        <v>14</v>
      </c>
      <c r="G43" s="11">
        <v>232</v>
      </c>
      <c r="H43" s="11">
        <v>59</v>
      </c>
      <c r="I43" s="11">
        <v>12</v>
      </c>
      <c r="J43" s="11">
        <v>57.68</v>
      </c>
      <c r="K43" s="11">
        <v>45.3</v>
      </c>
      <c r="L43" s="11">
        <v>6481.01</v>
      </c>
      <c r="M43" s="11">
        <v>498.5</v>
      </c>
      <c r="N43" s="11">
        <v>286.25</v>
      </c>
      <c r="O43" s="11">
        <v>106</v>
      </c>
      <c r="P43" s="11">
        <v>480.07</v>
      </c>
      <c r="Q43" s="11">
        <v>75.599999999999994</v>
      </c>
      <c r="R43" s="11">
        <v>59.24</v>
      </c>
      <c r="S43" s="12">
        <v>28.85</v>
      </c>
      <c r="T43" s="10">
        <v>4</v>
      </c>
      <c r="U43" s="33">
        <v>1</v>
      </c>
      <c r="V43" s="33">
        <v>1</v>
      </c>
    </row>
    <row r="44" spans="1:22" x14ac:dyDescent="0.25">
      <c r="A44" s="34">
        <v>2</v>
      </c>
      <c r="B44" s="13" t="s">
        <v>43</v>
      </c>
      <c r="C44" s="9">
        <v>310</v>
      </c>
      <c r="D44" s="9">
        <v>152</v>
      </c>
      <c r="E44" s="9">
        <v>9.5</v>
      </c>
      <c r="F44" s="9">
        <v>14</v>
      </c>
      <c r="G44" s="9">
        <v>282</v>
      </c>
      <c r="H44" s="9">
        <v>71.25</v>
      </c>
      <c r="I44" s="9">
        <v>13</v>
      </c>
      <c r="J44" s="9">
        <v>70.8</v>
      </c>
      <c r="K44" s="9">
        <v>55.6</v>
      </c>
      <c r="L44" s="9">
        <v>11381.41</v>
      </c>
      <c r="M44" s="9">
        <v>734.3</v>
      </c>
      <c r="N44" s="9">
        <v>419.4</v>
      </c>
      <c r="O44" s="9">
        <v>126.79</v>
      </c>
      <c r="P44" s="9">
        <v>822.37</v>
      </c>
      <c r="Q44" s="9">
        <v>108.21</v>
      </c>
      <c r="R44" s="9">
        <v>84.6</v>
      </c>
      <c r="S44" s="14">
        <v>34.08</v>
      </c>
      <c r="T44" s="13">
        <v>4</v>
      </c>
      <c r="U44" s="34">
        <v>2</v>
      </c>
      <c r="V44" s="34">
        <v>2</v>
      </c>
    </row>
    <row r="45" spans="1:22" x14ac:dyDescent="0.25">
      <c r="A45" s="34">
        <v>3</v>
      </c>
      <c r="B45" s="13" t="s">
        <v>49</v>
      </c>
      <c r="C45" s="9">
        <v>361</v>
      </c>
      <c r="D45" s="9">
        <v>177</v>
      </c>
      <c r="E45" s="9">
        <v>10</v>
      </c>
      <c r="F45" s="9">
        <v>16.5</v>
      </c>
      <c r="G45" s="9">
        <v>328</v>
      </c>
      <c r="H45" s="9">
        <v>83.5</v>
      </c>
      <c r="I45" s="9">
        <v>14</v>
      </c>
      <c r="J45" s="9">
        <v>92.89</v>
      </c>
      <c r="K45" s="9">
        <v>72.900000000000006</v>
      </c>
      <c r="L45" s="9">
        <v>20719.71</v>
      </c>
      <c r="M45" s="9">
        <v>1147.9000000000001</v>
      </c>
      <c r="N45" s="9">
        <v>651.07000000000005</v>
      </c>
      <c r="O45" s="9">
        <v>149.35</v>
      </c>
      <c r="P45" s="9">
        <v>1528.9</v>
      </c>
      <c r="Q45" s="9">
        <v>172.76</v>
      </c>
      <c r="R45" s="9">
        <v>134.02000000000001</v>
      </c>
      <c r="S45" s="14">
        <v>40.57</v>
      </c>
      <c r="T45" s="13">
        <v>4</v>
      </c>
      <c r="U45" s="34">
        <v>3</v>
      </c>
      <c r="V45" s="34">
        <v>3</v>
      </c>
    </row>
    <row r="46" spans="1:22" x14ac:dyDescent="0.25">
      <c r="A46" s="34">
        <v>4</v>
      </c>
      <c r="B46" s="13" t="s">
        <v>53</v>
      </c>
      <c r="C46" s="9">
        <v>412</v>
      </c>
      <c r="D46" s="9">
        <v>202</v>
      </c>
      <c r="E46" s="9">
        <v>11</v>
      </c>
      <c r="F46" s="9">
        <v>19</v>
      </c>
      <c r="G46" s="9">
        <v>374</v>
      </c>
      <c r="H46" s="9">
        <v>95.5</v>
      </c>
      <c r="I46" s="9">
        <v>16</v>
      </c>
      <c r="J46" s="9">
        <v>120.1</v>
      </c>
      <c r="K46" s="9">
        <v>94.3</v>
      </c>
      <c r="L46" s="9">
        <v>35196.83</v>
      </c>
      <c r="M46" s="9">
        <v>1708.6</v>
      </c>
      <c r="N46" s="9">
        <v>966.65</v>
      </c>
      <c r="O46" s="9">
        <v>171.19</v>
      </c>
      <c r="P46" s="9">
        <v>2616.25</v>
      </c>
      <c r="Q46" s="9">
        <v>259.02999999999997</v>
      </c>
      <c r="R46" s="9">
        <v>200.47</v>
      </c>
      <c r="S46" s="14">
        <v>46.67</v>
      </c>
      <c r="T46" s="13">
        <v>4</v>
      </c>
      <c r="U46" s="34">
        <v>4</v>
      </c>
      <c r="V46" s="34">
        <v>4</v>
      </c>
    </row>
    <row r="47" spans="1:22" x14ac:dyDescent="0.25">
      <c r="A47" s="34">
        <v>5</v>
      </c>
      <c r="B47" s="13" t="s">
        <v>61</v>
      </c>
      <c r="C47" s="9">
        <v>508</v>
      </c>
      <c r="D47" s="9">
        <v>201</v>
      </c>
      <c r="E47" s="9">
        <v>12</v>
      </c>
      <c r="F47" s="9">
        <v>20</v>
      </c>
      <c r="G47" s="9">
        <v>468</v>
      </c>
      <c r="H47" s="9">
        <v>94.5</v>
      </c>
      <c r="I47" s="9">
        <v>20</v>
      </c>
      <c r="J47" s="9">
        <v>139.99</v>
      </c>
      <c r="K47" s="9">
        <v>109.9</v>
      </c>
      <c r="L47" s="9">
        <v>59953.57</v>
      </c>
      <c r="M47" s="9">
        <v>2360.4</v>
      </c>
      <c r="N47" s="9">
        <v>1348.82</v>
      </c>
      <c r="O47" s="9">
        <v>206.94</v>
      </c>
      <c r="P47" s="9">
        <v>2717.85</v>
      </c>
      <c r="Q47" s="9">
        <v>270.43</v>
      </c>
      <c r="R47" s="9">
        <v>212.23</v>
      </c>
      <c r="S47" s="14">
        <v>44.06</v>
      </c>
      <c r="T47" s="13">
        <v>4</v>
      </c>
      <c r="U47" s="34">
        <v>6</v>
      </c>
      <c r="V47" s="34">
        <v>5</v>
      </c>
    </row>
    <row r="48" spans="1:22" x14ac:dyDescent="0.25">
      <c r="A48" s="34">
        <v>6</v>
      </c>
      <c r="B48" s="13" t="s">
        <v>57</v>
      </c>
      <c r="C48" s="9">
        <v>462</v>
      </c>
      <c r="D48" s="9">
        <v>202</v>
      </c>
      <c r="E48" s="9">
        <v>12</v>
      </c>
      <c r="F48" s="9">
        <v>20</v>
      </c>
      <c r="G48" s="9">
        <v>422</v>
      </c>
      <c r="H48" s="9">
        <v>95</v>
      </c>
      <c r="I48" s="9">
        <v>18</v>
      </c>
      <c r="J48" s="9">
        <v>134.22</v>
      </c>
      <c r="K48" s="9">
        <v>105.4</v>
      </c>
      <c r="L48" s="9">
        <v>48197.42</v>
      </c>
      <c r="M48" s="9">
        <v>2086.5</v>
      </c>
      <c r="N48" s="9">
        <v>1188.75</v>
      </c>
      <c r="O48" s="9">
        <v>189.5</v>
      </c>
      <c r="P48" s="9">
        <v>2756.66</v>
      </c>
      <c r="Q48" s="9">
        <v>272.94</v>
      </c>
      <c r="R48" s="9">
        <v>213.01</v>
      </c>
      <c r="S48" s="14">
        <v>45.32</v>
      </c>
      <c r="T48" s="13">
        <v>4</v>
      </c>
      <c r="U48" s="34">
        <v>5</v>
      </c>
      <c r="V48" s="34">
        <v>6</v>
      </c>
    </row>
    <row r="49" spans="1:22" x14ac:dyDescent="0.25">
      <c r="A49" s="34">
        <v>7</v>
      </c>
      <c r="B49" s="13" t="s">
        <v>70</v>
      </c>
      <c r="C49" s="9">
        <v>612</v>
      </c>
      <c r="D49" s="9">
        <v>202</v>
      </c>
      <c r="E49" s="9">
        <v>15</v>
      </c>
      <c r="F49" s="9">
        <v>23</v>
      </c>
      <c r="G49" s="9">
        <v>566</v>
      </c>
      <c r="H49" s="9">
        <v>93.5</v>
      </c>
      <c r="I49" s="9">
        <v>22</v>
      </c>
      <c r="J49" s="9">
        <v>181.97</v>
      </c>
      <c r="K49" s="9">
        <v>142.9</v>
      </c>
      <c r="L49" s="9">
        <v>106509.5</v>
      </c>
      <c r="M49" s="9">
        <v>3480.7</v>
      </c>
      <c r="N49" s="9">
        <v>2026.68</v>
      </c>
      <c r="O49" s="9">
        <v>241.93</v>
      </c>
      <c r="P49" s="9">
        <v>3182.62</v>
      </c>
      <c r="Q49" s="9">
        <v>315.11</v>
      </c>
      <c r="R49" s="9">
        <v>253.12</v>
      </c>
      <c r="S49" s="14">
        <v>41.82</v>
      </c>
      <c r="T49" s="13">
        <v>4</v>
      </c>
      <c r="U49" s="34">
        <v>8</v>
      </c>
      <c r="V49" s="34">
        <v>7</v>
      </c>
    </row>
    <row r="50" spans="1:22" x14ac:dyDescent="0.25">
      <c r="A50" s="34">
        <v>8</v>
      </c>
      <c r="B50" s="13" t="s">
        <v>66</v>
      </c>
      <c r="C50" s="9">
        <v>560</v>
      </c>
      <c r="D50" s="9">
        <v>222</v>
      </c>
      <c r="E50" s="9">
        <v>14</v>
      </c>
      <c r="F50" s="9">
        <v>22</v>
      </c>
      <c r="G50" s="9">
        <v>516</v>
      </c>
      <c r="H50" s="9">
        <v>104</v>
      </c>
      <c r="I50" s="9">
        <v>24</v>
      </c>
      <c r="J50" s="9">
        <v>174.86</v>
      </c>
      <c r="K50" s="9">
        <v>137.30000000000001</v>
      </c>
      <c r="L50" s="9">
        <v>89907.09</v>
      </c>
      <c r="M50" s="9">
        <v>3211</v>
      </c>
      <c r="N50" s="9">
        <v>1842.2</v>
      </c>
      <c r="O50" s="9">
        <v>226.75</v>
      </c>
      <c r="P50" s="9">
        <v>4032.07</v>
      </c>
      <c r="Q50" s="9">
        <v>363.25</v>
      </c>
      <c r="R50" s="9">
        <v>286.76</v>
      </c>
      <c r="S50" s="14">
        <v>48.02</v>
      </c>
      <c r="T50" s="13">
        <v>4</v>
      </c>
      <c r="U50" s="34">
        <v>7</v>
      </c>
      <c r="V50" s="34">
        <v>8</v>
      </c>
    </row>
    <row r="51" spans="1:22" ht="15.75" thickBot="1" x14ac:dyDescent="0.3">
      <c r="A51" s="35">
        <v>9</v>
      </c>
      <c r="B51" s="15" t="s">
        <v>74</v>
      </c>
      <c r="C51" s="16">
        <v>710</v>
      </c>
      <c r="D51" s="16">
        <v>262</v>
      </c>
      <c r="E51" s="16">
        <v>17</v>
      </c>
      <c r="F51" s="16">
        <v>25</v>
      </c>
      <c r="G51" s="16">
        <v>660</v>
      </c>
      <c r="H51" s="16">
        <v>122.5</v>
      </c>
      <c r="I51" s="16">
        <v>24</v>
      </c>
      <c r="J51" s="16">
        <v>248.14</v>
      </c>
      <c r="K51" s="16">
        <v>194.8</v>
      </c>
      <c r="L51" s="16">
        <v>199679.98</v>
      </c>
      <c r="M51" s="16">
        <v>5624.8</v>
      </c>
      <c r="N51" s="16">
        <v>3249.28</v>
      </c>
      <c r="O51" s="16">
        <v>283.67</v>
      </c>
      <c r="P51" s="16">
        <v>7531.16</v>
      </c>
      <c r="Q51" s="16">
        <v>574.9</v>
      </c>
      <c r="R51" s="16">
        <v>456.29</v>
      </c>
      <c r="S51" s="17">
        <v>55.09</v>
      </c>
      <c r="T51" s="15">
        <v>4</v>
      </c>
      <c r="U51" s="35">
        <v>9</v>
      </c>
      <c r="V51" s="35">
        <v>9</v>
      </c>
    </row>
    <row r="52" spans="1:22" ht="15.75" thickBot="1" x14ac:dyDescent="0.3">
      <c r="A52" s="28"/>
      <c r="B52" s="38" t="s">
        <v>62</v>
      </c>
      <c r="C52" s="39">
        <v>516</v>
      </c>
      <c r="D52" s="39">
        <v>202</v>
      </c>
      <c r="E52" s="39">
        <v>15</v>
      </c>
      <c r="F52" s="39">
        <v>24</v>
      </c>
      <c r="G52" s="39">
        <v>468</v>
      </c>
      <c r="H52" s="39">
        <v>93.5</v>
      </c>
      <c r="I52" s="39">
        <v>20</v>
      </c>
      <c r="J52" s="39">
        <v>170.59</v>
      </c>
      <c r="K52" s="39">
        <v>133.9</v>
      </c>
      <c r="L52" s="39">
        <v>73345.259999999995</v>
      </c>
      <c r="M52" s="39">
        <v>2842.8</v>
      </c>
      <c r="N52" s="39">
        <v>1642.68</v>
      </c>
      <c r="O52" s="39">
        <v>207.35</v>
      </c>
      <c r="P52" s="39">
        <v>3315.53</v>
      </c>
      <c r="Q52" s="39">
        <v>328.27</v>
      </c>
      <c r="R52" s="39">
        <v>260.04000000000002</v>
      </c>
      <c r="S52" s="40">
        <v>44.09</v>
      </c>
      <c r="T52" s="38">
        <v>5</v>
      </c>
      <c r="U52" s="28"/>
      <c r="V52" s="28"/>
    </row>
    <row r="53" spans="1:22" ht="15.75" thickBot="1" x14ac:dyDescent="0.3"/>
    <row r="54" spans="1:22" x14ac:dyDescent="0.25">
      <c r="A54" s="33">
        <v>1</v>
      </c>
      <c r="B54" s="10" t="s">
        <v>75</v>
      </c>
      <c r="C54" s="11">
        <v>190</v>
      </c>
      <c r="D54" s="11">
        <v>149</v>
      </c>
      <c r="E54" s="11">
        <v>5</v>
      </c>
      <c r="F54" s="11">
        <v>7</v>
      </c>
      <c r="G54" s="11">
        <v>176</v>
      </c>
      <c r="H54" s="11">
        <v>72</v>
      </c>
      <c r="I54" s="11">
        <v>13</v>
      </c>
      <c r="J54" s="11">
        <v>31.11</v>
      </c>
      <c r="K54" s="11">
        <v>24.4</v>
      </c>
      <c r="L54" s="11">
        <v>2079.6</v>
      </c>
      <c r="M54" s="11">
        <v>218.9</v>
      </c>
      <c r="N54" s="11">
        <v>120.97</v>
      </c>
      <c r="O54" s="11">
        <v>81.760000000000005</v>
      </c>
      <c r="P54" s="11">
        <v>386.62</v>
      </c>
      <c r="Q54" s="11">
        <v>51.9</v>
      </c>
      <c r="R54" s="11">
        <v>39.79</v>
      </c>
      <c r="S54" s="12">
        <v>35.25</v>
      </c>
      <c r="T54" s="36">
        <v>0</v>
      </c>
      <c r="U54" s="33">
        <v>1</v>
      </c>
      <c r="V54" s="33">
        <v>1</v>
      </c>
    </row>
    <row r="55" spans="1:22" x14ac:dyDescent="0.25">
      <c r="A55" s="34">
        <v>2</v>
      </c>
      <c r="B55" s="13" t="s">
        <v>82</v>
      </c>
      <c r="C55" s="9">
        <v>240</v>
      </c>
      <c r="D55" s="9">
        <v>174</v>
      </c>
      <c r="E55" s="9">
        <v>6</v>
      </c>
      <c r="F55" s="9">
        <v>9</v>
      </c>
      <c r="G55" s="9">
        <v>222</v>
      </c>
      <c r="H55" s="9">
        <v>84</v>
      </c>
      <c r="I55" s="9">
        <v>16</v>
      </c>
      <c r="J55" s="9">
        <v>46.84</v>
      </c>
      <c r="K55" s="9">
        <v>36.799999999999997</v>
      </c>
      <c r="L55" s="9">
        <v>4981.13</v>
      </c>
      <c r="M55" s="9">
        <v>415.1</v>
      </c>
      <c r="N55" s="9">
        <v>229.64</v>
      </c>
      <c r="O55" s="9">
        <v>103.13</v>
      </c>
      <c r="P55" s="9">
        <v>791.75</v>
      </c>
      <c r="Q55" s="9">
        <v>91.01</v>
      </c>
      <c r="R55" s="9">
        <v>69.84</v>
      </c>
      <c r="S55" s="14">
        <v>41.11</v>
      </c>
      <c r="T55" s="25">
        <v>0</v>
      </c>
      <c r="U55" s="34">
        <v>2</v>
      </c>
      <c r="V55" s="34">
        <v>2</v>
      </c>
    </row>
    <row r="56" spans="1:22" x14ac:dyDescent="0.25">
      <c r="A56" s="34">
        <v>3</v>
      </c>
      <c r="B56" s="13" t="s">
        <v>89</v>
      </c>
      <c r="C56" s="9">
        <v>290</v>
      </c>
      <c r="D56" s="9">
        <v>199</v>
      </c>
      <c r="E56" s="9">
        <v>7</v>
      </c>
      <c r="F56" s="9">
        <v>10</v>
      </c>
      <c r="G56" s="9">
        <v>270</v>
      </c>
      <c r="H56" s="9">
        <v>96</v>
      </c>
      <c r="I56" s="9">
        <v>18</v>
      </c>
      <c r="J56" s="9">
        <v>61.48</v>
      </c>
      <c r="K56" s="9">
        <v>48.3</v>
      </c>
      <c r="L56" s="9">
        <v>9429.75</v>
      </c>
      <c r="M56" s="9">
        <v>650.29999999999995</v>
      </c>
      <c r="N56" s="9">
        <v>360.6</v>
      </c>
      <c r="O56" s="9">
        <v>123.85</v>
      </c>
      <c r="P56" s="9">
        <v>1316.09</v>
      </c>
      <c r="Q56" s="9">
        <v>132.27000000000001</v>
      </c>
      <c r="R56" s="9">
        <v>101.7</v>
      </c>
      <c r="S56" s="14">
        <v>46.27</v>
      </c>
      <c r="T56" s="25">
        <v>0</v>
      </c>
      <c r="U56" s="34">
        <v>3</v>
      </c>
      <c r="V56" s="34">
        <v>3</v>
      </c>
    </row>
    <row r="57" spans="1:22" ht="15.75" thickBot="1" x14ac:dyDescent="0.3">
      <c r="A57" s="35">
        <v>4</v>
      </c>
      <c r="B57" s="15" t="s">
        <v>110</v>
      </c>
      <c r="C57" s="16">
        <v>434</v>
      </c>
      <c r="D57" s="16">
        <v>299</v>
      </c>
      <c r="E57" s="16">
        <v>10</v>
      </c>
      <c r="F57" s="16">
        <v>15</v>
      </c>
      <c r="G57" s="16">
        <v>404</v>
      </c>
      <c r="H57" s="16">
        <v>144.5</v>
      </c>
      <c r="I57" s="16">
        <v>24</v>
      </c>
      <c r="J57" s="16">
        <v>135.04</v>
      </c>
      <c r="K57" s="16">
        <v>106</v>
      </c>
      <c r="L57" s="16">
        <v>46794.17</v>
      </c>
      <c r="M57" s="16">
        <v>2156.4</v>
      </c>
      <c r="N57" s="16">
        <v>1192.24</v>
      </c>
      <c r="O57" s="16">
        <v>186.15</v>
      </c>
      <c r="P57" s="16">
        <v>6692.4</v>
      </c>
      <c r="Q57" s="16">
        <v>447.65</v>
      </c>
      <c r="R57" s="16">
        <v>342.87</v>
      </c>
      <c r="S57" s="17">
        <v>70.400000000000006</v>
      </c>
      <c r="T57" s="37">
        <v>0</v>
      </c>
      <c r="U57" s="35">
        <v>4</v>
      </c>
      <c r="V57" s="35">
        <v>4</v>
      </c>
    </row>
    <row r="58" spans="1:22" x14ac:dyDescent="0.25">
      <c r="A58" s="201">
        <v>1</v>
      </c>
      <c r="B58" s="10" t="s">
        <v>76</v>
      </c>
      <c r="C58" s="11">
        <v>194</v>
      </c>
      <c r="D58" s="11">
        <v>150</v>
      </c>
      <c r="E58" s="11">
        <v>6</v>
      </c>
      <c r="F58" s="11">
        <v>9</v>
      </c>
      <c r="G58" s="11">
        <v>176</v>
      </c>
      <c r="H58" s="11">
        <v>72</v>
      </c>
      <c r="I58" s="11">
        <v>13</v>
      </c>
      <c r="J58" s="11">
        <v>39.01</v>
      </c>
      <c r="K58" s="11">
        <v>30.6</v>
      </c>
      <c r="L58" s="11">
        <v>2689.74</v>
      </c>
      <c r="M58" s="11">
        <v>277.3</v>
      </c>
      <c r="N58" s="11">
        <v>154.28</v>
      </c>
      <c r="O58" s="11">
        <v>83.04</v>
      </c>
      <c r="P58" s="11">
        <v>507.16</v>
      </c>
      <c r="Q58" s="11">
        <v>67.62</v>
      </c>
      <c r="R58" s="11">
        <v>51.85</v>
      </c>
      <c r="S58" s="12">
        <v>36.06</v>
      </c>
      <c r="T58" s="36">
        <v>1</v>
      </c>
      <c r="U58" s="33">
        <v>1</v>
      </c>
      <c r="V58" s="201">
        <v>1</v>
      </c>
    </row>
    <row r="59" spans="1:22" x14ac:dyDescent="0.25">
      <c r="A59" s="202">
        <v>2</v>
      </c>
      <c r="B59" s="13" t="s">
        <v>83</v>
      </c>
      <c r="C59" s="9">
        <v>244</v>
      </c>
      <c r="D59" s="9">
        <v>175</v>
      </c>
      <c r="E59" s="9">
        <v>7</v>
      </c>
      <c r="F59" s="9">
        <v>11</v>
      </c>
      <c r="G59" s="9">
        <v>222</v>
      </c>
      <c r="H59" s="9">
        <v>84</v>
      </c>
      <c r="I59" s="9">
        <v>16</v>
      </c>
      <c r="J59" s="9">
        <v>56.24</v>
      </c>
      <c r="K59" s="9">
        <v>44.2</v>
      </c>
      <c r="L59" s="9">
        <v>6121.23</v>
      </c>
      <c r="M59" s="9">
        <v>501.7</v>
      </c>
      <c r="N59" s="9">
        <v>279.19</v>
      </c>
      <c r="O59" s="9">
        <v>104.33</v>
      </c>
      <c r="P59" s="9">
        <v>984.48</v>
      </c>
      <c r="Q59" s="9">
        <v>112.51</v>
      </c>
      <c r="R59" s="9">
        <v>86.36</v>
      </c>
      <c r="S59" s="14">
        <v>41.84</v>
      </c>
      <c r="T59" s="25">
        <v>1</v>
      </c>
      <c r="U59" s="34">
        <v>2</v>
      </c>
      <c r="V59" s="202">
        <v>2</v>
      </c>
    </row>
    <row r="60" spans="1:22" x14ac:dyDescent="0.25">
      <c r="A60" s="202">
        <v>3</v>
      </c>
      <c r="B60" s="13" t="s">
        <v>90</v>
      </c>
      <c r="C60" s="9">
        <v>294</v>
      </c>
      <c r="D60" s="9">
        <v>200</v>
      </c>
      <c r="E60" s="9">
        <v>8</v>
      </c>
      <c r="F60" s="9">
        <v>12</v>
      </c>
      <c r="G60" s="9">
        <v>270</v>
      </c>
      <c r="H60" s="9">
        <v>96</v>
      </c>
      <c r="I60" s="9">
        <v>18</v>
      </c>
      <c r="J60" s="9">
        <v>72.38</v>
      </c>
      <c r="K60" s="9">
        <v>56.8</v>
      </c>
      <c r="L60" s="9">
        <v>11338.3</v>
      </c>
      <c r="M60" s="9">
        <v>771.3</v>
      </c>
      <c r="N60" s="9">
        <v>429.51</v>
      </c>
      <c r="O60" s="9">
        <v>125.16</v>
      </c>
      <c r="P60" s="9">
        <v>1603.26</v>
      </c>
      <c r="Q60" s="9">
        <v>160.33000000000001</v>
      </c>
      <c r="R60" s="9">
        <v>123.28</v>
      </c>
      <c r="S60" s="14">
        <v>47.06</v>
      </c>
      <c r="T60" s="25">
        <v>1</v>
      </c>
      <c r="U60" s="34">
        <v>3</v>
      </c>
      <c r="V60" s="202">
        <v>3</v>
      </c>
    </row>
    <row r="61" spans="1:22" x14ac:dyDescent="0.25">
      <c r="A61" s="202">
        <v>4</v>
      </c>
      <c r="B61" s="13" t="s">
        <v>96</v>
      </c>
      <c r="C61" s="9">
        <v>334</v>
      </c>
      <c r="D61" s="9">
        <v>249</v>
      </c>
      <c r="E61" s="9">
        <v>8</v>
      </c>
      <c r="F61" s="9">
        <v>11</v>
      </c>
      <c r="G61" s="9">
        <v>312</v>
      </c>
      <c r="H61" s="9">
        <v>120.5</v>
      </c>
      <c r="I61" s="9">
        <v>20</v>
      </c>
      <c r="J61" s="9">
        <v>83.17</v>
      </c>
      <c r="K61" s="9">
        <v>65.3</v>
      </c>
      <c r="L61" s="9">
        <v>17107.05</v>
      </c>
      <c r="M61" s="9">
        <v>1024.4000000000001</v>
      </c>
      <c r="N61" s="9">
        <v>565.71</v>
      </c>
      <c r="O61" s="9">
        <v>143.41999999999999</v>
      </c>
      <c r="P61" s="9">
        <v>2834.62</v>
      </c>
      <c r="Q61" s="9">
        <v>227.68</v>
      </c>
      <c r="R61" s="9">
        <v>174.45</v>
      </c>
      <c r="S61" s="14">
        <v>58.38</v>
      </c>
      <c r="T61" s="25">
        <v>1</v>
      </c>
      <c r="U61" s="34">
        <v>4</v>
      </c>
      <c r="V61" s="202">
        <v>4</v>
      </c>
    </row>
    <row r="62" spans="1:22" x14ac:dyDescent="0.25">
      <c r="A62" s="202">
        <v>5</v>
      </c>
      <c r="B62" s="13" t="s">
        <v>103</v>
      </c>
      <c r="C62" s="9">
        <v>383</v>
      </c>
      <c r="D62" s="9">
        <v>299</v>
      </c>
      <c r="E62" s="9">
        <v>9.5</v>
      </c>
      <c r="F62" s="9">
        <v>12.5</v>
      </c>
      <c r="G62" s="9">
        <v>358</v>
      </c>
      <c r="H62" s="9">
        <v>144.75</v>
      </c>
      <c r="I62" s="9">
        <v>22</v>
      </c>
      <c r="J62" s="9">
        <v>112.91</v>
      </c>
      <c r="K62" s="9">
        <v>88.6</v>
      </c>
      <c r="L62" s="9">
        <v>30554.32</v>
      </c>
      <c r="M62" s="9">
        <v>1595.5</v>
      </c>
      <c r="N62" s="9">
        <v>880.73</v>
      </c>
      <c r="O62" s="9">
        <v>164.5</v>
      </c>
      <c r="P62" s="9">
        <v>5576.08</v>
      </c>
      <c r="Q62" s="9">
        <v>372.98</v>
      </c>
      <c r="R62" s="9">
        <v>285.42</v>
      </c>
      <c r="S62" s="14">
        <v>70.27</v>
      </c>
      <c r="T62" s="25">
        <v>1</v>
      </c>
      <c r="U62" s="34">
        <v>5</v>
      </c>
      <c r="V62" s="202">
        <v>5</v>
      </c>
    </row>
    <row r="63" spans="1:22" x14ac:dyDescent="0.25">
      <c r="A63" s="202">
        <v>6</v>
      </c>
      <c r="B63" s="13" t="s">
        <v>117</v>
      </c>
      <c r="C63" s="9">
        <v>482</v>
      </c>
      <c r="D63" s="9">
        <v>300</v>
      </c>
      <c r="E63" s="9">
        <v>11</v>
      </c>
      <c r="F63" s="9">
        <v>15</v>
      </c>
      <c r="G63" s="9">
        <v>452</v>
      </c>
      <c r="H63" s="9">
        <v>144.5</v>
      </c>
      <c r="I63" s="9">
        <v>26</v>
      </c>
      <c r="J63" s="9">
        <v>145.52000000000001</v>
      </c>
      <c r="K63" s="9">
        <v>114.2</v>
      </c>
      <c r="L63" s="9">
        <v>60366.76</v>
      </c>
      <c r="M63" s="9">
        <v>2504.8000000000002</v>
      </c>
      <c r="N63" s="9">
        <v>1395.56</v>
      </c>
      <c r="O63" s="9">
        <v>203.67</v>
      </c>
      <c r="P63" s="9">
        <v>6763.81</v>
      </c>
      <c r="Q63" s="9">
        <v>450.92</v>
      </c>
      <c r="R63" s="9">
        <v>347.62</v>
      </c>
      <c r="S63" s="14">
        <v>68.180000000000007</v>
      </c>
      <c r="T63" s="25">
        <v>1</v>
      </c>
      <c r="U63" s="34">
        <v>6</v>
      </c>
      <c r="V63" s="202">
        <v>6</v>
      </c>
    </row>
    <row r="64" spans="1:22" x14ac:dyDescent="0.25">
      <c r="A64" s="202">
        <v>7</v>
      </c>
      <c r="B64" s="13" t="s">
        <v>125</v>
      </c>
      <c r="C64" s="9">
        <v>582</v>
      </c>
      <c r="D64" s="9">
        <v>300</v>
      </c>
      <c r="E64" s="9">
        <v>12</v>
      </c>
      <c r="F64" s="9">
        <v>17</v>
      </c>
      <c r="G64" s="9">
        <v>548</v>
      </c>
      <c r="H64" s="9">
        <v>144</v>
      </c>
      <c r="I64" s="9">
        <v>28</v>
      </c>
      <c r="J64" s="9">
        <v>174.49</v>
      </c>
      <c r="K64" s="9">
        <v>137</v>
      </c>
      <c r="L64" s="9">
        <v>102709.98</v>
      </c>
      <c r="M64" s="9">
        <v>3529.6</v>
      </c>
      <c r="N64" s="9">
        <v>1981.3</v>
      </c>
      <c r="O64" s="9">
        <v>242.62</v>
      </c>
      <c r="P64" s="9">
        <v>7669.85</v>
      </c>
      <c r="Q64" s="9">
        <v>511.32</v>
      </c>
      <c r="R64" s="9">
        <v>396.49</v>
      </c>
      <c r="S64" s="14">
        <v>66.3</v>
      </c>
      <c r="T64" s="25">
        <v>1</v>
      </c>
      <c r="U64" s="34">
        <v>8</v>
      </c>
      <c r="V64" s="202">
        <v>7</v>
      </c>
    </row>
    <row r="65" spans="1:22" x14ac:dyDescent="0.25">
      <c r="A65" s="202">
        <v>8</v>
      </c>
      <c r="B65" s="13" t="s">
        <v>111</v>
      </c>
      <c r="C65" s="9">
        <v>440</v>
      </c>
      <c r="D65" s="9">
        <v>300</v>
      </c>
      <c r="E65" s="9">
        <v>11</v>
      </c>
      <c r="F65" s="9">
        <v>18</v>
      </c>
      <c r="G65" s="9">
        <v>404</v>
      </c>
      <c r="H65" s="9">
        <v>144.5</v>
      </c>
      <c r="I65" s="9">
        <v>24</v>
      </c>
      <c r="J65" s="9">
        <v>157.38</v>
      </c>
      <c r="K65" s="9">
        <v>123.6</v>
      </c>
      <c r="L65" s="9">
        <v>56069.13</v>
      </c>
      <c r="M65" s="9">
        <v>2548.6</v>
      </c>
      <c r="N65" s="9">
        <v>1412.44</v>
      </c>
      <c r="O65" s="9">
        <v>188.75</v>
      </c>
      <c r="P65" s="9">
        <v>8111.31</v>
      </c>
      <c r="Q65" s="9">
        <v>540.75</v>
      </c>
      <c r="R65" s="9">
        <v>413.8</v>
      </c>
      <c r="S65" s="14">
        <v>71.790000000000006</v>
      </c>
      <c r="T65" s="25">
        <v>1</v>
      </c>
      <c r="U65" s="34">
        <v>7</v>
      </c>
      <c r="V65" s="202">
        <v>8</v>
      </c>
    </row>
    <row r="66" spans="1:22" ht="15.75" thickBot="1" x14ac:dyDescent="0.3">
      <c r="A66" s="203">
        <v>9</v>
      </c>
      <c r="B66" s="15" t="s">
        <v>133</v>
      </c>
      <c r="C66" s="16">
        <v>692</v>
      </c>
      <c r="D66" s="16">
        <v>300</v>
      </c>
      <c r="E66" s="16">
        <v>13</v>
      </c>
      <c r="F66" s="16">
        <v>20</v>
      </c>
      <c r="G66" s="16">
        <v>652</v>
      </c>
      <c r="H66" s="16">
        <v>143.5</v>
      </c>
      <c r="I66" s="16">
        <v>28</v>
      </c>
      <c r="J66" s="16">
        <v>211.49</v>
      </c>
      <c r="K66" s="16">
        <v>166</v>
      </c>
      <c r="L66" s="16">
        <v>172424.05</v>
      </c>
      <c r="M66" s="16">
        <v>4983.3999999999996</v>
      </c>
      <c r="N66" s="16">
        <v>2814.39</v>
      </c>
      <c r="O66" s="16">
        <v>285.52999999999997</v>
      </c>
      <c r="P66" s="16">
        <v>9024.74</v>
      </c>
      <c r="Q66" s="16">
        <v>601.65</v>
      </c>
      <c r="R66" s="16">
        <v>468.07</v>
      </c>
      <c r="S66" s="17">
        <v>65.319999999999993</v>
      </c>
      <c r="T66" s="37">
        <v>1</v>
      </c>
      <c r="U66" s="35">
        <v>9</v>
      </c>
      <c r="V66" s="203">
        <v>9</v>
      </c>
    </row>
    <row r="67" spans="1:22" x14ac:dyDescent="0.25">
      <c r="A67" s="201">
        <v>1</v>
      </c>
      <c r="B67" s="10" t="s">
        <v>77</v>
      </c>
      <c r="C67" s="11">
        <v>199</v>
      </c>
      <c r="D67" s="11">
        <v>151</v>
      </c>
      <c r="E67" s="11">
        <v>7.5</v>
      </c>
      <c r="F67" s="11">
        <v>11.5</v>
      </c>
      <c r="G67" s="11">
        <v>176</v>
      </c>
      <c r="H67" s="11">
        <v>71.75</v>
      </c>
      <c r="I67" s="11">
        <v>13</v>
      </c>
      <c r="J67" s="11">
        <v>49.38</v>
      </c>
      <c r="K67" s="11">
        <v>38.799999999999997</v>
      </c>
      <c r="L67" s="11">
        <v>3502.14</v>
      </c>
      <c r="M67" s="11">
        <v>352</v>
      </c>
      <c r="N67" s="11">
        <v>198.01</v>
      </c>
      <c r="O67" s="11">
        <v>84.21</v>
      </c>
      <c r="P67" s="11">
        <v>661.25</v>
      </c>
      <c r="Q67" s="11">
        <v>87.58</v>
      </c>
      <c r="R67" s="11">
        <v>67.27</v>
      </c>
      <c r="S67" s="12">
        <v>36.590000000000003</v>
      </c>
      <c r="T67" s="36">
        <v>2</v>
      </c>
      <c r="U67" s="33">
        <v>1</v>
      </c>
      <c r="V67" s="201">
        <v>1</v>
      </c>
    </row>
    <row r="68" spans="1:22" x14ac:dyDescent="0.25">
      <c r="A68" s="202">
        <v>2</v>
      </c>
      <c r="B68" s="13" t="s">
        <v>84</v>
      </c>
      <c r="C68" s="9">
        <v>249</v>
      </c>
      <c r="D68" s="9">
        <v>176</v>
      </c>
      <c r="E68" s="9">
        <v>8.5</v>
      </c>
      <c r="F68" s="9">
        <v>13.5</v>
      </c>
      <c r="G68" s="9">
        <v>222</v>
      </c>
      <c r="H68" s="9">
        <v>83.75</v>
      </c>
      <c r="I68" s="9">
        <v>16</v>
      </c>
      <c r="J68" s="9">
        <v>68.59</v>
      </c>
      <c r="K68" s="9">
        <v>53.8</v>
      </c>
      <c r="L68" s="9">
        <v>7624.69</v>
      </c>
      <c r="M68" s="9">
        <v>612.4</v>
      </c>
      <c r="N68" s="9">
        <v>343.94</v>
      </c>
      <c r="O68" s="9">
        <v>105.44</v>
      </c>
      <c r="P68" s="9">
        <v>1229.33</v>
      </c>
      <c r="Q68" s="9">
        <v>139.69999999999999</v>
      </c>
      <c r="R68" s="9">
        <v>107.41</v>
      </c>
      <c r="S68" s="14">
        <v>42.34</v>
      </c>
      <c r="T68" s="25">
        <v>2</v>
      </c>
      <c r="U68" s="34">
        <v>2</v>
      </c>
      <c r="V68" s="202">
        <v>2</v>
      </c>
    </row>
    <row r="69" spans="1:22" x14ac:dyDescent="0.25">
      <c r="A69" s="202">
        <v>3</v>
      </c>
      <c r="B69" s="13" t="s">
        <v>91</v>
      </c>
      <c r="C69" s="9">
        <v>300</v>
      </c>
      <c r="D69" s="9">
        <v>201</v>
      </c>
      <c r="E69" s="9">
        <v>9</v>
      </c>
      <c r="F69" s="9">
        <v>15</v>
      </c>
      <c r="G69" s="9">
        <v>270</v>
      </c>
      <c r="H69" s="9">
        <v>96</v>
      </c>
      <c r="I69" s="9">
        <v>18</v>
      </c>
      <c r="J69" s="9">
        <v>87.38</v>
      </c>
      <c r="K69" s="9">
        <v>68.599999999999994</v>
      </c>
      <c r="L69" s="9">
        <v>14209.66</v>
      </c>
      <c r="M69" s="9">
        <v>947.3</v>
      </c>
      <c r="N69" s="9">
        <v>529.86</v>
      </c>
      <c r="O69" s="9">
        <v>127.52</v>
      </c>
      <c r="P69" s="9">
        <v>2034.13</v>
      </c>
      <c r="Q69" s="9">
        <v>202.4</v>
      </c>
      <c r="R69" s="9">
        <v>155.41999999999999</v>
      </c>
      <c r="S69" s="14">
        <v>48.25</v>
      </c>
      <c r="T69" s="25">
        <v>2</v>
      </c>
      <c r="U69" s="34">
        <v>3</v>
      </c>
      <c r="V69" s="202">
        <v>3</v>
      </c>
    </row>
    <row r="70" spans="1:22" x14ac:dyDescent="0.25">
      <c r="A70" s="202">
        <v>4</v>
      </c>
      <c r="B70" s="13" t="s">
        <v>97</v>
      </c>
      <c r="C70" s="9">
        <v>340</v>
      </c>
      <c r="D70" s="9">
        <v>250</v>
      </c>
      <c r="E70" s="9">
        <v>9</v>
      </c>
      <c r="F70" s="9">
        <v>14</v>
      </c>
      <c r="G70" s="9">
        <v>312</v>
      </c>
      <c r="H70" s="9">
        <v>120.5</v>
      </c>
      <c r="I70" s="9">
        <v>20</v>
      </c>
      <c r="J70" s="9">
        <v>101.51</v>
      </c>
      <c r="K70" s="9">
        <v>79.7</v>
      </c>
      <c r="L70" s="9">
        <v>21676.5</v>
      </c>
      <c r="M70" s="9">
        <v>1275.0999999999999</v>
      </c>
      <c r="N70" s="9">
        <v>706.03</v>
      </c>
      <c r="O70" s="9">
        <v>146.13</v>
      </c>
      <c r="P70" s="9">
        <v>3650.97</v>
      </c>
      <c r="Q70" s="9">
        <v>292.08</v>
      </c>
      <c r="R70" s="9">
        <v>223.45</v>
      </c>
      <c r="S70" s="14">
        <v>59.97</v>
      </c>
      <c r="T70" s="25">
        <v>2</v>
      </c>
      <c r="U70" s="34">
        <v>4</v>
      </c>
      <c r="V70" s="202">
        <v>4</v>
      </c>
    </row>
    <row r="71" spans="1:22" x14ac:dyDescent="0.25">
      <c r="A71" s="202">
        <v>5</v>
      </c>
      <c r="B71" s="13" t="s">
        <v>104</v>
      </c>
      <c r="C71" s="9">
        <v>390</v>
      </c>
      <c r="D71" s="9">
        <v>300</v>
      </c>
      <c r="E71" s="9">
        <v>10</v>
      </c>
      <c r="F71" s="9">
        <v>16</v>
      </c>
      <c r="G71" s="9">
        <v>358</v>
      </c>
      <c r="H71" s="9">
        <v>145</v>
      </c>
      <c r="I71" s="9">
        <v>22</v>
      </c>
      <c r="J71" s="9">
        <v>135.94999999999999</v>
      </c>
      <c r="K71" s="9">
        <v>106.7</v>
      </c>
      <c r="L71" s="9">
        <v>38674.1</v>
      </c>
      <c r="M71" s="9">
        <v>1983.3</v>
      </c>
      <c r="N71" s="9">
        <v>1093.97</v>
      </c>
      <c r="O71" s="9">
        <v>168.66</v>
      </c>
      <c r="P71" s="9">
        <v>7207.77</v>
      </c>
      <c r="Q71" s="9">
        <v>480.52</v>
      </c>
      <c r="R71" s="9">
        <v>366.53</v>
      </c>
      <c r="S71" s="14">
        <v>72.81</v>
      </c>
      <c r="T71" s="25">
        <v>2</v>
      </c>
      <c r="U71" s="34">
        <v>5</v>
      </c>
      <c r="V71" s="202">
        <v>5</v>
      </c>
    </row>
    <row r="72" spans="1:22" x14ac:dyDescent="0.25">
      <c r="A72" s="202">
        <v>6</v>
      </c>
      <c r="B72" s="13" t="s">
        <v>118</v>
      </c>
      <c r="C72" s="9">
        <v>487</v>
      </c>
      <c r="D72" s="9">
        <v>300</v>
      </c>
      <c r="E72" s="9">
        <v>14.5</v>
      </c>
      <c r="F72" s="9">
        <v>17.5</v>
      </c>
      <c r="G72" s="9">
        <v>452</v>
      </c>
      <c r="H72" s="9">
        <v>142.75</v>
      </c>
      <c r="I72" s="9">
        <v>26</v>
      </c>
      <c r="J72" s="9">
        <v>176.34</v>
      </c>
      <c r="K72" s="9">
        <v>138.4</v>
      </c>
      <c r="L72" s="9">
        <v>71863.009999999995</v>
      </c>
      <c r="M72" s="9">
        <v>2951.3</v>
      </c>
      <c r="N72" s="9">
        <v>1666.63</v>
      </c>
      <c r="O72" s="9">
        <v>201.87</v>
      </c>
      <c r="P72" s="9">
        <v>7897.76</v>
      </c>
      <c r="Q72" s="9">
        <v>526.52</v>
      </c>
      <c r="R72" s="9">
        <v>409.42</v>
      </c>
      <c r="S72" s="14">
        <v>66.92</v>
      </c>
      <c r="T72" s="25">
        <v>2</v>
      </c>
      <c r="U72" s="34">
        <v>6</v>
      </c>
      <c r="V72" s="202">
        <v>6</v>
      </c>
    </row>
    <row r="73" spans="1:22" x14ac:dyDescent="0.25">
      <c r="A73" s="202">
        <v>7</v>
      </c>
      <c r="B73" s="13" t="s">
        <v>126</v>
      </c>
      <c r="C73" s="9">
        <v>589</v>
      </c>
      <c r="D73" s="9">
        <v>300</v>
      </c>
      <c r="E73" s="9">
        <v>16</v>
      </c>
      <c r="F73" s="9">
        <v>20.5</v>
      </c>
      <c r="G73" s="9">
        <v>548</v>
      </c>
      <c r="H73" s="9">
        <v>142</v>
      </c>
      <c r="I73" s="9">
        <v>28</v>
      </c>
      <c r="J73" s="9">
        <v>217.41</v>
      </c>
      <c r="K73" s="9">
        <v>170.7</v>
      </c>
      <c r="L73" s="9">
        <v>126193.28</v>
      </c>
      <c r="M73" s="9">
        <v>4285</v>
      </c>
      <c r="N73" s="9">
        <v>2438.84</v>
      </c>
      <c r="O73" s="9">
        <v>240.92</v>
      </c>
      <c r="P73" s="9">
        <v>9259.23</v>
      </c>
      <c r="Q73" s="9">
        <v>617.28</v>
      </c>
      <c r="R73" s="9">
        <v>483.58</v>
      </c>
      <c r="S73" s="14">
        <v>65.260000000000005</v>
      </c>
      <c r="T73" s="25">
        <v>2</v>
      </c>
      <c r="U73" s="34">
        <v>8</v>
      </c>
      <c r="V73" s="202">
        <v>7</v>
      </c>
    </row>
    <row r="74" spans="1:22" x14ac:dyDescent="0.25">
      <c r="A74" s="202">
        <v>8</v>
      </c>
      <c r="B74" s="13" t="s">
        <v>112</v>
      </c>
      <c r="C74" s="9">
        <v>446</v>
      </c>
      <c r="D74" s="9">
        <v>302</v>
      </c>
      <c r="E74" s="9">
        <v>13</v>
      </c>
      <c r="F74" s="9">
        <v>21</v>
      </c>
      <c r="G74" s="9">
        <v>404</v>
      </c>
      <c r="H74" s="9">
        <v>144.5</v>
      </c>
      <c r="I74" s="9">
        <v>24</v>
      </c>
      <c r="J74" s="9">
        <v>184.3</v>
      </c>
      <c r="K74" s="9">
        <v>144.69999999999999</v>
      </c>
      <c r="L74" s="9">
        <v>66379.08</v>
      </c>
      <c r="M74" s="9">
        <v>2976.6</v>
      </c>
      <c r="N74" s="9">
        <v>1661.51</v>
      </c>
      <c r="O74" s="9">
        <v>189.78</v>
      </c>
      <c r="P74" s="9">
        <v>9655.6200000000008</v>
      </c>
      <c r="Q74" s="9">
        <v>639.44000000000005</v>
      </c>
      <c r="R74" s="9">
        <v>490.29</v>
      </c>
      <c r="S74" s="14">
        <v>72.38</v>
      </c>
      <c r="T74" s="25">
        <v>2</v>
      </c>
      <c r="U74" s="34">
        <v>7</v>
      </c>
      <c r="V74" s="202">
        <v>8</v>
      </c>
    </row>
    <row r="75" spans="1:22" ht="15.75" thickBot="1" x14ac:dyDescent="0.3">
      <c r="A75" s="203">
        <v>9</v>
      </c>
      <c r="B75" s="15" t="s">
        <v>134</v>
      </c>
      <c r="C75" s="16">
        <v>698</v>
      </c>
      <c r="D75" s="16">
        <v>300</v>
      </c>
      <c r="E75" s="16">
        <v>15</v>
      </c>
      <c r="F75" s="16">
        <v>23</v>
      </c>
      <c r="G75" s="16">
        <v>652</v>
      </c>
      <c r="H75" s="16">
        <v>142.5</v>
      </c>
      <c r="I75" s="16">
        <v>28</v>
      </c>
      <c r="J75" s="16">
        <v>242.53</v>
      </c>
      <c r="K75" s="16">
        <v>190.4</v>
      </c>
      <c r="L75" s="16">
        <v>198779.77</v>
      </c>
      <c r="M75" s="16">
        <v>5695.7</v>
      </c>
      <c r="N75" s="16">
        <v>3233.41</v>
      </c>
      <c r="O75" s="16">
        <v>286.29000000000002</v>
      </c>
      <c r="P75" s="16">
        <v>10382.92</v>
      </c>
      <c r="Q75" s="16">
        <v>692.19</v>
      </c>
      <c r="R75" s="16">
        <v>540.47</v>
      </c>
      <c r="S75" s="17">
        <v>65.430000000000007</v>
      </c>
      <c r="T75" s="37">
        <v>2</v>
      </c>
      <c r="U75" s="35">
        <v>9</v>
      </c>
      <c r="V75" s="203">
        <v>9</v>
      </c>
    </row>
    <row r="76" spans="1:22" x14ac:dyDescent="0.25">
      <c r="A76" s="201">
        <v>1</v>
      </c>
      <c r="B76" s="10" t="s">
        <v>78</v>
      </c>
      <c r="C76" s="11">
        <v>204</v>
      </c>
      <c r="D76" s="11">
        <v>152</v>
      </c>
      <c r="E76" s="11">
        <v>9</v>
      </c>
      <c r="F76" s="11">
        <v>14</v>
      </c>
      <c r="G76" s="11">
        <v>176</v>
      </c>
      <c r="H76" s="11">
        <v>71.5</v>
      </c>
      <c r="I76" s="11">
        <v>13</v>
      </c>
      <c r="J76" s="11">
        <v>59.85</v>
      </c>
      <c r="K76" s="11">
        <v>47</v>
      </c>
      <c r="L76" s="11">
        <v>4362.01</v>
      </c>
      <c r="M76" s="11">
        <v>427.7</v>
      </c>
      <c r="N76" s="11">
        <v>243.18</v>
      </c>
      <c r="O76" s="11">
        <v>85.37</v>
      </c>
      <c r="P76" s="11">
        <v>821.37</v>
      </c>
      <c r="Q76" s="11">
        <v>108.08</v>
      </c>
      <c r="R76" s="11">
        <v>83.18</v>
      </c>
      <c r="S76" s="12">
        <v>37.049999999999997</v>
      </c>
      <c r="T76" s="36">
        <v>3</v>
      </c>
      <c r="U76" s="33">
        <v>1</v>
      </c>
      <c r="V76" s="201">
        <v>1</v>
      </c>
    </row>
    <row r="77" spans="1:22" x14ac:dyDescent="0.25">
      <c r="A77" s="202">
        <v>2</v>
      </c>
      <c r="B77" s="13" t="s">
        <v>85</v>
      </c>
      <c r="C77" s="9">
        <v>256</v>
      </c>
      <c r="D77" s="9">
        <v>177</v>
      </c>
      <c r="E77" s="9">
        <v>10.5</v>
      </c>
      <c r="F77" s="9">
        <v>17</v>
      </c>
      <c r="G77" s="9">
        <v>222</v>
      </c>
      <c r="H77" s="9">
        <v>83.25</v>
      </c>
      <c r="I77" s="9">
        <v>16</v>
      </c>
      <c r="J77" s="9">
        <v>85.69</v>
      </c>
      <c r="K77" s="9">
        <v>67.3</v>
      </c>
      <c r="L77" s="9">
        <v>9819.49</v>
      </c>
      <c r="M77" s="9">
        <v>767.2</v>
      </c>
      <c r="N77" s="9">
        <v>436.06</v>
      </c>
      <c r="O77" s="9">
        <v>107.05</v>
      </c>
      <c r="P77" s="9">
        <v>1575.2</v>
      </c>
      <c r="Q77" s="9">
        <v>177.99</v>
      </c>
      <c r="R77" s="9">
        <v>137.18</v>
      </c>
      <c r="S77" s="14">
        <v>42.88</v>
      </c>
      <c r="T77" s="25">
        <v>3</v>
      </c>
      <c r="U77" s="34">
        <v>2</v>
      </c>
      <c r="V77" s="202">
        <v>2</v>
      </c>
    </row>
    <row r="78" spans="1:22" x14ac:dyDescent="0.25">
      <c r="A78" s="202">
        <v>3</v>
      </c>
      <c r="B78" s="13" t="s">
        <v>92</v>
      </c>
      <c r="C78" s="9">
        <v>306</v>
      </c>
      <c r="D78" s="9">
        <v>203</v>
      </c>
      <c r="E78" s="9">
        <v>11</v>
      </c>
      <c r="F78" s="9">
        <v>18</v>
      </c>
      <c r="G78" s="9">
        <v>270</v>
      </c>
      <c r="H78" s="9">
        <v>96</v>
      </c>
      <c r="I78" s="9">
        <v>18</v>
      </c>
      <c r="J78" s="9">
        <v>105.56</v>
      </c>
      <c r="K78" s="9">
        <v>82.9</v>
      </c>
      <c r="L78" s="9">
        <v>17455.330000000002</v>
      </c>
      <c r="M78" s="9">
        <v>1140.9000000000001</v>
      </c>
      <c r="N78" s="9">
        <v>644.63</v>
      </c>
      <c r="O78" s="9">
        <v>128.59</v>
      </c>
      <c r="P78" s="9">
        <v>2515.46</v>
      </c>
      <c r="Q78" s="9">
        <v>247.83</v>
      </c>
      <c r="R78" s="9">
        <v>190.85</v>
      </c>
      <c r="S78" s="14">
        <v>48.82</v>
      </c>
      <c r="T78" s="25">
        <v>3</v>
      </c>
      <c r="U78" s="34">
        <v>3</v>
      </c>
      <c r="V78" s="202">
        <v>3</v>
      </c>
    </row>
    <row r="79" spans="1:22" x14ac:dyDescent="0.25">
      <c r="A79" s="202">
        <v>4</v>
      </c>
      <c r="B79" s="13" t="s">
        <v>98</v>
      </c>
      <c r="C79" s="9">
        <v>347</v>
      </c>
      <c r="D79" s="9">
        <v>252</v>
      </c>
      <c r="E79" s="9">
        <v>11</v>
      </c>
      <c r="F79" s="9">
        <v>17.5</v>
      </c>
      <c r="G79" s="9">
        <v>312</v>
      </c>
      <c r="H79" s="9">
        <v>120.5</v>
      </c>
      <c r="I79" s="9">
        <v>20</v>
      </c>
      <c r="J79" s="9">
        <v>125.95</v>
      </c>
      <c r="K79" s="9">
        <v>98.9</v>
      </c>
      <c r="L79" s="9">
        <v>27535.21</v>
      </c>
      <c r="M79" s="9">
        <v>1587</v>
      </c>
      <c r="N79" s="9">
        <v>886.41</v>
      </c>
      <c r="O79" s="9">
        <v>147.86000000000001</v>
      </c>
      <c r="P79" s="9">
        <v>4674.8999999999996</v>
      </c>
      <c r="Q79" s="9">
        <v>371.02</v>
      </c>
      <c r="R79" s="9">
        <v>284.26</v>
      </c>
      <c r="S79" s="14">
        <v>60.92</v>
      </c>
      <c r="T79" s="25">
        <v>3</v>
      </c>
      <c r="U79" s="34">
        <v>4</v>
      </c>
      <c r="V79" s="202">
        <v>4</v>
      </c>
    </row>
    <row r="80" spans="1:22" x14ac:dyDescent="0.25">
      <c r="A80" s="202">
        <v>5</v>
      </c>
      <c r="B80" s="13" t="s">
        <v>105</v>
      </c>
      <c r="C80" s="9">
        <v>397</v>
      </c>
      <c r="D80" s="9">
        <v>302</v>
      </c>
      <c r="E80" s="9">
        <v>12</v>
      </c>
      <c r="F80" s="9">
        <v>19.5</v>
      </c>
      <c r="G80" s="9">
        <v>358</v>
      </c>
      <c r="H80" s="9">
        <v>145</v>
      </c>
      <c r="I80" s="9">
        <v>22</v>
      </c>
      <c r="J80" s="9">
        <v>164.89</v>
      </c>
      <c r="K80" s="9">
        <v>129.4</v>
      </c>
      <c r="L80" s="9">
        <v>47846.38</v>
      </c>
      <c r="M80" s="9">
        <v>2410.4</v>
      </c>
      <c r="N80" s="9">
        <v>1339.96</v>
      </c>
      <c r="O80" s="9">
        <v>170.34</v>
      </c>
      <c r="P80" s="9">
        <v>8962.48</v>
      </c>
      <c r="Q80" s="9">
        <v>593.54</v>
      </c>
      <c r="R80" s="9">
        <v>453.33</v>
      </c>
      <c r="S80" s="14">
        <v>73.72</v>
      </c>
      <c r="T80" s="25">
        <v>3</v>
      </c>
      <c r="U80" s="34">
        <v>5</v>
      </c>
      <c r="V80" s="202">
        <v>5</v>
      </c>
    </row>
    <row r="81" spans="1:22" x14ac:dyDescent="0.25">
      <c r="A81" s="202">
        <v>6</v>
      </c>
      <c r="B81" s="13" t="s">
        <v>119</v>
      </c>
      <c r="C81" s="9">
        <v>493</v>
      </c>
      <c r="D81" s="9">
        <v>300</v>
      </c>
      <c r="E81" s="9">
        <v>15.5</v>
      </c>
      <c r="F81" s="9">
        <v>20.5</v>
      </c>
      <c r="G81" s="9">
        <v>452</v>
      </c>
      <c r="H81" s="9">
        <v>142.25</v>
      </c>
      <c r="I81" s="9">
        <v>26</v>
      </c>
      <c r="J81" s="9">
        <v>198.86</v>
      </c>
      <c r="K81" s="9">
        <v>156.1</v>
      </c>
      <c r="L81" s="9">
        <v>83437.19</v>
      </c>
      <c r="M81" s="9">
        <v>3384.9</v>
      </c>
      <c r="N81" s="9">
        <v>1912.66</v>
      </c>
      <c r="O81" s="9">
        <v>204.83</v>
      </c>
      <c r="P81" s="9">
        <v>9251.07</v>
      </c>
      <c r="Q81" s="9">
        <v>616.74</v>
      </c>
      <c r="R81" s="9">
        <v>478.76</v>
      </c>
      <c r="S81" s="14">
        <v>68.209999999999994</v>
      </c>
      <c r="T81" s="25">
        <v>3</v>
      </c>
      <c r="U81" s="34">
        <v>6</v>
      </c>
      <c r="V81" s="202">
        <v>6</v>
      </c>
    </row>
    <row r="82" spans="1:22" x14ac:dyDescent="0.25">
      <c r="A82" s="202">
        <v>7</v>
      </c>
      <c r="B82" s="13" t="s">
        <v>127</v>
      </c>
      <c r="C82" s="9">
        <v>597</v>
      </c>
      <c r="D82" s="9">
        <v>300</v>
      </c>
      <c r="E82" s="9">
        <v>18</v>
      </c>
      <c r="F82" s="9">
        <v>24.5</v>
      </c>
      <c r="G82" s="9">
        <v>548</v>
      </c>
      <c r="H82" s="9">
        <v>141</v>
      </c>
      <c r="I82" s="9">
        <v>28</v>
      </c>
      <c r="J82" s="9">
        <v>252.37</v>
      </c>
      <c r="K82" s="9">
        <v>198.1</v>
      </c>
      <c r="L82" s="9">
        <v>150035.32</v>
      </c>
      <c r="M82" s="9">
        <v>5026.3</v>
      </c>
      <c r="N82" s="9">
        <v>2869.72</v>
      </c>
      <c r="O82" s="9">
        <v>243.82</v>
      </c>
      <c r="P82" s="9">
        <v>11069.15</v>
      </c>
      <c r="Q82" s="9">
        <v>737.94</v>
      </c>
      <c r="R82" s="9">
        <v>578.58000000000004</v>
      </c>
      <c r="S82" s="14">
        <v>66.23</v>
      </c>
      <c r="T82" s="25">
        <v>3</v>
      </c>
      <c r="U82" s="34">
        <v>8</v>
      </c>
      <c r="V82" s="202">
        <v>7</v>
      </c>
    </row>
    <row r="83" spans="1:22" x14ac:dyDescent="0.25">
      <c r="A83" s="202">
        <v>8</v>
      </c>
      <c r="B83" s="13" t="s">
        <v>113</v>
      </c>
      <c r="C83" s="9">
        <v>452</v>
      </c>
      <c r="D83" s="9">
        <v>304</v>
      </c>
      <c r="E83" s="9">
        <v>15</v>
      </c>
      <c r="F83" s="9">
        <v>24</v>
      </c>
      <c r="G83" s="9">
        <v>404</v>
      </c>
      <c r="H83" s="9">
        <v>144.5</v>
      </c>
      <c r="I83" s="9">
        <v>24</v>
      </c>
      <c r="J83" s="9">
        <v>211.46</v>
      </c>
      <c r="K83" s="9">
        <v>166</v>
      </c>
      <c r="L83" s="9">
        <v>77050.83</v>
      </c>
      <c r="M83" s="9">
        <v>3409.3</v>
      </c>
      <c r="N83" s="9">
        <v>1915.99</v>
      </c>
      <c r="O83" s="9">
        <v>190.88</v>
      </c>
      <c r="P83" s="9">
        <v>11258.33</v>
      </c>
      <c r="Q83" s="9">
        <v>740.68</v>
      </c>
      <c r="R83" s="9">
        <v>569.04</v>
      </c>
      <c r="S83" s="14">
        <v>72.97</v>
      </c>
      <c r="T83" s="25">
        <v>3</v>
      </c>
      <c r="U83" s="34">
        <v>7</v>
      </c>
      <c r="V83" s="202">
        <v>8</v>
      </c>
    </row>
    <row r="84" spans="1:22" ht="15.75" thickBot="1" x14ac:dyDescent="0.3">
      <c r="A84" s="202">
        <v>9</v>
      </c>
      <c r="B84" s="15" t="s">
        <v>135</v>
      </c>
      <c r="C84" s="16">
        <v>707</v>
      </c>
      <c r="D84" s="16">
        <v>300</v>
      </c>
      <c r="E84" s="16">
        <v>18</v>
      </c>
      <c r="F84" s="16">
        <v>27.5</v>
      </c>
      <c r="G84" s="16">
        <v>652</v>
      </c>
      <c r="H84" s="16">
        <v>141</v>
      </c>
      <c r="I84" s="16">
        <v>28</v>
      </c>
      <c r="J84" s="16">
        <v>289.08999999999997</v>
      </c>
      <c r="K84" s="16">
        <v>226.9</v>
      </c>
      <c r="L84" s="16">
        <v>239021.1</v>
      </c>
      <c r="M84" s="16">
        <v>6761.6</v>
      </c>
      <c r="N84" s="16">
        <v>3867.01</v>
      </c>
      <c r="O84" s="16">
        <v>287.54000000000002</v>
      </c>
      <c r="P84" s="16">
        <v>12424.2</v>
      </c>
      <c r="Q84" s="16">
        <v>828.28</v>
      </c>
      <c r="R84" s="16">
        <v>650.29</v>
      </c>
      <c r="S84" s="17">
        <v>65.56</v>
      </c>
      <c r="T84" s="37">
        <v>3</v>
      </c>
      <c r="U84" s="35">
        <v>9</v>
      </c>
      <c r="V84" s="202">
        <v>9</v>
      </c>
    </row>
    <row r="85" spans="1:22" x14ac:dyDescent="0.25">
      <c r="A85" s="201">
        <v>1</v>
      </c>
      <c r="B85" s="10" t="s">
        <v>79</v>
      </c>
      <c r="C85" s="11">
        <v>211</v>
      </c>
      <c r="D85" s="11">
        <v>155</v>
      </c>
      <c r="E85" s="11">
        <v>11</v>
      </c>
      <c r="F85" s="11">
        <v>17.5</v>
      </c>
      <c r="G85" s="11">
        <v>176</v>
      </c>
      <c r="H85" s="11">
        <v>72</v>
      </c>
      <c r="I85" s="11">
        <v>13</v>
      </c>
      <c r="J85" s="11">
        <v>75.06</v>
      </c>
      <c r="K85" s="11">
        <v>58.9</v>
      </c>
      <c r="L85" s="11">
        <v>5696.83</v>
      </c>
      <c r="M85" s="11">
        <v>540</v>
      </c>
      <c r="N85" s="11">
        <v>311.2</v>
      </c>
      <c r="O85" s="11">
        <v>87.12</v>
      </c>
      <c r="P85" s="11">
        <v>1089.19</v>
      </c>
      <c r="Q85" s="11">
        <v>140.54</v>
      </c>
      <c r="R85" s="11">
        <v>108.38</v>
      </c>
      <c r="S85" s="12">
        <v>38.090000000000003</v>
      </c>
      <c r="T85" s="36">
        <v>4</v>
      </c>
      <c r="U85" s="33">
        <v>1</v>
      </c>
      <c r="V85" s="201">
        <v>1</v>
      </c>
    </row>
    <row r="86" spans="1:22" x14ac:dyDescent="0.25">
      <c r="A86" s="202">
        <v>2</v>
      </c>
      <c r="B86" s="13" t="s">
        <v>86</v>
      </c>
      <c r="C86" s="9">
        <v>264</v>
      </c>
      <c r="D86" s="9">
        <v>182</v>
      </c>
      <c r="E86" s="9">
        <v>13</v>
      </c>
      <c r="F86" s="9">
        <v>21</v>
      </c>
      <c r="G86" s="9">
        <v>222</v>
      </c>
      <c r="H86" s="9">
        <v>84.5</v>
      </c>
      <c r="I86" s="9">
        <v>16</v>
      </c>
      <c r="J86" s="9">
        <v>107.5</v>
      </c>
      <c r="K86" s="9">
        <v>84.4</v>
      </c>
      <c r="L86" s="9">
        <v>12751.44</v>
      </c>
      <c r="M86" s="9">
        <v>966</v>
      </c>
      <c r="N86" s="9">
        <v>556.26</v>
      </c>
      <c r="O86" s="9">
        <v>108.91</v>
      </c>
      <c r="P86" s="9">
        <v>2116.4899999999998</v>
      </c>
      <c r="Q86" s="9">
        <v>232.58</v>
      </c>
      <c r="R86" s="9">
        <v>179.7</v>
      </c>
      <c r="S86" s="14">
        <v>44.37</v>
      </c>
      <c r="T86" s="25">
        <v>4</v>
      </c>
      <c r="U86" s="34">
        <v>2</v>
      </c>
      <c r="V86" s="202">
        <v>2</v>
      </c>
    </row>
    <row r="87" spans="1:22" x14ac:dyDescent="0.25">
      <c r="A87" s="202">
        <v>3</v>
      </c>
      <c r="B87" s="13" t="s">
        <v>93</v>
      </c>
      <c r="C87" s="9">
        <v>314</v>
      </c>
      <c r="D87" s="9">
        <v>206</v>
      </c>
      <c r="E87" s="9">
        <v>13</v>
      </c>
      <c r="F87" s="9">
        <v>22</v>
      </c>
      <c r="G87" s="9">
        <v>270</v>
      </c>
      <c r="H87" s="9">
        <v>96.5</v>
      </c>
      <c r="I87" s="9">
        <v>18</v>
      </c>
      <c r="J87" s="9">
        <v>128.52000000000001</v>
      </c>
      <c r="K87" s="9">
        <v>100.9</v>
      </c>
      <c r="L87" s="9">
        <v>21967.16</v>
      </c>
      <c r="M87" s="9">
        <v>1399.2</v>
      </c>
      <c r="N87" s="9">
        <v>798.35</v>
      </c>
      <c r="O87" s="9">
        <v>130.74</v>
      </c>
      <c r="P87" s="9">
        <v>3213.67</v>
      </c>
      <c r="Q87" s="9">
        <v>312.01</v>
      </c>
      <c r="R87" s="9">
        <v>240.56</v>
      </c>
      <c r="S87" s="14">
        <v>50</v>
      </c>
      <c r="T87" s="25">
        <v>4</v>
      </c>
      <c r="U87" s="34">
        <v>3</v>
      </c>
      <c r="V87" s="202">
        <v>3</v>
      </c>
    </row>
    <row r="88" spans="1:22" x14ac:dyDescent="0.25">
      <c r="A88" s="202">
        <v>4</v>
      </c>
      <c r="B88" s="13" t="s">
        <v>99</v>
      </c>
      <c r="C88" s="9">
        <v>354</v>
      </c>
      <c r="D88" s="9">
        <v>254</v>
      </c>
      <c r="E88" s="9">
        <v>13</v>
      </c>
      <c r="F88" s="9">
        <v>21</v>
      </c>
      <c r="G88" s="9">
        <v>312</v>
      </c>
      <c r="H88" s="9">
        <v>120.5</v>
      </c>
      <c r="I88" s="9">
        <v>20</v>
      </c>
      <c r="J88" s="9">
        <v>150.66999999999999</v>
      </c>
      <c r="K88" s="9">
        <v>118.3</v>
      </c>
      <c r="L88" s="9">
        <v>33692.449999999997</v>
      </c>
      <c r="M88" s="9">
        <v>1903.5</v>
      </c>
      <c r="N88" s="9">
        <v>1072.31</v>
      </c>
      <c r="O88" s="9">
        <v>149.54</v>
      </c>
      <c r="P88" s="9">
        <v>5745.8</v>
      </c>
      <c r="Q88" s="9">
        <v>452.43</v>
      </c>
      <c r="R88" s="9">
        <v>347.18</v>
      </c>
      <c r="S88" s="14">
        <v>61.75</v>
      </c>
      <c r="T88" s="25">
        <v>4</v>
      </c>
      <c r="U88" s="34">
        <v>4</v>
      </c>
      <c r="V88" s="202">
        <v>4</v>
      </c>
    </row>
    <row r="89" spans="1:22" x14ac:dyDescent="0.25">
      <c r="A89" s="202">
        <v>5</v>
      </c>
      <c r="B89" s="13" t="s">
        <v>120</v>
      </c>
      <c r="C89" s="9">
        <v>499</v>
      </c>
      <c r="D89" s="9">
        <v>300</v>
      </c>
      <c r="E89" s="9">
        <v>16.5</v>
      </c>
      <c r="F89" s="9">
        <v>23.5</v>
      </c>
      <c r="G89" s="9">
        <v>452</v>
      </c>
      <c r="H89" s="9">
        <v>141.75</v>
      </c>
      <c r="I89" s="9">
        <v>26</v>
      </c>
      <c r="J89" s="9">
        <v>221.38</v>
      </c>
      <c r="K89" s="9">
        <v>173.8</v>
      </c>
      <c r="L89" s="9">
        <v>95277.59</v>
      </c>
      <c r="M89" s="9">
        <v>3818.7</v>
      </c>
      <c r="N89" s="9">
        <v>2161.4</v>
      </c>
      <c r="O89" s="9">
        <v>207.45</v>
      </c>
      <c r="P89" s="9">
        <v>10604.77</v>
      </c>
      <c r="Q89" s="9">
        <v>706.98</v>
      </c>
      <c r="R89" s="9">
        <v>548.21</v>
      </c>
      <c r="S89" s="14">
        <v>69.209999999999994</v>
      </c>
      <c r="T89" s="25">
        <v>4</v>
      </c>
      <c r="U89" s="34">
        <v>6</v>
      </c>
      <c r="V89" s="202">
        <v>5</v>
      </c>
    </row>
    <row r="90" spans="1:22" x14ac:dyDescent="0.25">
      <c r="A90" s="202">
        <v>6</v>
      </c>
      <c r="B90" s="13" t="s">
        <v>106</v>
      </c>
      <c r="C90" s="9">
        <v>406</v>
      </c>
      <c r="D90" s="9">
        <v>304</v>
      </c>
      <c r="E90" s="9">
        <v>14.5</v>
      </c>
      <c r="F90" s="9">
        <v>24</v>
      </c>
      <c r="G90" s="9">
        <v>358</v>
      </c>
      <c r="H90" s="9">
        <v>144.75</v>
      </c>
      <c r="I90" s="9">
        <v>22</v>
      </c>
      <c r="J90" s="9">
        <v>201.98</v>
      </c>
      <c r="K90" s="9">
        <v>158.6</v>
      </c>
      <c r="L90" s="9">
        <v>60107.1</v>
      </c>
      <c r="M90" s="9">
        <v>2960.9</v>
      </c>
      <c r="N90" s="9">
        <v>1662</v>
      </c>
      <c r="O90" s="9">
        <v>172.51</v>
      </c>
      <c r="P90" s="9">
        <v>11253.74</v>
      </c>
      <c r="Q90" s="9">
        <v>740.38</v>
      </c>
      <c r="R90" s="9">
        <v>566.42999999999995</v>
      </c>
      <c r="S90" s="14">
        <v>74.64</v>
      </c>
      <c r="T90" s="25">
        <v>4</v>
      </c>
      <c r="U90" s="34">
        <v>5</v>
      </c>
      <c r="V90" s="202">
        <v>6</v>
      </c>
    </row>
    <row r="91" spans="1:22" x14ac:dyDescent="0.25">
      <c r="A91" s="202">
        <v>7</v>
      </c>
      <c r="B91" s="13" t="s">
        <v>128</v>
      </c>
      <c r="C91" s="9">
        <v>605</v>
      </c>
      <c r="D91" s="9">
        <v>300</v>
      </c>
      <c r="E91" s="9">
        <v>20</v>
      </c>
      <c r="F91" s="9">
        <v>28.5</v>
      </c>
      <c r="G91" s="9">
        <v>548</v>
      </c>
      <c r="H91" s="9">
        <v>140</v>
      </c>
      <c r="I91" s="9">
        <v>28</v>
      </c>
      <c r="J91" s="9">
        <v>287.33</v>
      </c>
      <c r="K91" s="9">
        <v>225.6</v>
      </c>
      <c r="L91" s="9">
        <v>174450.48</v>
      </c>
      <c r="M91" s="9">
        <v>5767</v>
      </c>
      <c r="N91" s="9">
        <v>3305.39</v>
      </c>
      <c r="O91" s="9">
        <v>246.4</v>
      </c>
      <c r="P91" s="9">
        <v>12881.17</v>
      </c>
      <c r="Q91" s="9">
        <v>858.74</v>
      </c>
      <c r="R91" s="9">
        <v>674.12</v>
      </c>
      <c r="S91" s="14">
        <v>66.959999999999994</v>
      </c>
      <c r="T91" s="25">
        <v>4</v>
      </c>
      <c r="U91" s="34">
        <v>8</v>
      </c>
      <c r="V91" s="202">
        <v>7</v>
      </c>
    </row>
    <row r="92" spans="1:22" x14ac:dyDescent="0.25">
      <c r="A92" s="202">
        <v>8</v>
      </c>
      <c r="B92" s="13" t="s">
        <v>136</v>
      </c>
      <c r="C92" s="9">
        <v>715</v>
      </c>
      <c r="D92" s="9">
        <v>300</v>
      </c>
      <c r="E92" s="9">
        <v>20.5</v>
      </c>
      <c r="F92" s="9">
        <v>31.5</v>
      </c>
      <c r="G92" s="9">
        <v>652</v>
      </c>
      <c r="H92" s="9">
        <v>139.75</v>
      </c>
      <c r="I92" s="9">
        <v>28</v>
      </c>
      <c r="J92" s="9">
        <v>329.39</v>
      </c>
      <c r="K92" s="9">
        <v>258.60000000000002</v>
      </c>
      <c r="L92" s="9">
        <v>275127.01</v>
      </c>
      <c r="M92" s="9">
        <v>7695.9</v>
      </c>
      <c r="N92" s="9">
        <v>4426.46</v>
      </c>
      <c r="O92" s="9">
        <v>289.01</v>
      </c>
      <c r="P92" s="9">
        <v>14242</v>
      </c>
      <c r="Q92" s="9">
        <v>949.47</v>
      </c>
      <c r="R92" s="9">
        <v>748.55</v>
      </c>
      <c r="S92" s="14">
        <v>65.760000000000005</v>
      </c>
      <c r="T92" s="25">
        <v>4</v>
      </c>
      <c r="U92" s="34">
        <v>9</v>
      </c>
      <c r="V92" s="202">
        <v>8</v>
      </c>
    </row>
    <row r="93" spans="1:22" ht="15.75" thickBot="1" x14ac:dyDescent="0.3">
      <c r="A93" s="203">
        <v>9</v>
      </c>
      <c r="B93" s="15" t="s">
        <v>114</v>
      </c>
      <c r="C93" s="16">
        <v>464</v>
      </c>
      <c r="D93" s="16">
        <v>308</v>
      </c>
      <c r="E93" s="16">
        <v>18</v>
      </c>
      <c r="F93" s="16">
        <v>30</v>
      </c>
      <c r="G93" s="16">
        <v>404</v>
      </c>
      <c r="H93" s="16">
        <v>145</v>
      </c>
      <c r="I93" s="16">
        <v>24</v>
      </c>
      <c r="J93" s="16">
        <v>262.45999999999998</v>
      </c>
      <c r="K93" s="16">
        <v>206</v>
      </c>
      <c r="L93" s="16">
        <v>98962.82</v>
      </c>
      <c r="M93" s="16">
        <v>4265.6000000000004</v>
      </c>
      <c r="N93" s="16">
        <v>2420.9299999999998</v>
      </c>
      <c r="O93" s="16">
        <v>194.18</v>
      </c>
      <c r="P93" s="16">
        <v>14639.89</v>
      </c>
      <c r="Q93" s="16">
        <v>950.64</v>
      </c>
      <c r="R93" s="16">
        <v>731.39</v>
      </c>
      <c r="S93" s="17">
        <v>74.69</v>
      </c>
      <c r="T93" s="37">
        <v>4</v>
      </c>
      <c r="U93" s="35">
        <v>7</v>
      </c>
      <c r="V93" s="203">
        <v>9</v>
      </c>
    </row>
    <row r="94" spans="1:22" x14ac:dyDescent="0.25">
      <c r="A94" s="34">
        <v>1</v>
      </c>
      <c r="B94" s="10" t="s">
        <v>80</v>
      </c>
      <c r="C94" s="11">
        <v>218</v>
      </c>
      <c r="D94" s="11">
        <v>157</v>
      </c>
      <c r="E94" s="11">
        <v>13</v>
      </c>
      <c r="F94" s="11">
        <v>21</v>
      </c>
      <c r="G94" s="11">
        <v>176</v>
      </c>
      <c r="H94" s="11">
        <v>72</v>
      </c>
      <c r="I94" s="11">
        <v>13</v>
      </c>
      <c r="J94" s="11">
        <v>90.27</v>
      </c>
      <c r="K94" s="11">
        <v>70.900000000000006</v>
      </c>
      <c r="L94" s="11">
        <v>7117.64</v>
      </c>
      <c r="M94" s="11">
        <v>653</v>
      </c>
      <c r="N94" s="11">
        <v>381.26</v>
      </c>
      <c r="O94" s="11">
        <v>88.8</v>
      </c>
      <c r="P94" s="11">
        <v>1359.05</v>
      </c>
      <c r="Q94" s="11">
        <v>173.13</v>
      </c>
      <c r="R94" s="11">
        <v>133.81</v>
      </c>
      <c r="S94" s="12">
        <v>38.799999999999997</v>
      </c>
      <c r="T94" s="36">
        <v>5</v>
      </c>
      <c r="U94" s="33">
        <v>1</v>
      </c>
      <c r="V94" s="34">
        <v>1</v>
      </c>
    </row>
    <row r="95" spans="1:22" x14ac:dyDescent="0.25">
      <c r="A95" s="34">
        <v>2</v>
      </c>
      <c r="B95" s="13" t="s">
        <v>87</v>
      </c>
      <c r="C95" s="9">
        <v>274</v>
      </c>
      <c r="D95" s="9">
        <v>184</v>
      </c>
      <c r="E95" s="9">
        <v>16</v>
      </c>
      <c r="F95" s="9">
        <v>26</v>
      </c>
      <c r="G95" s="9">
        <v>222</v>
      </c>
      <c r="H95" s="9">
        <v>84</v>
      </c>
      <c r="I95" s="9">
        <v>16</v>
      </c>
      <c r="J95" s="9">
        <v>133.4</v>
      </c>
      <c r="K95" s="9">
        <v>104.7</v>
      </c>
      <c r="L95" s="9">
        <v>16478.259999999998</v>
      </c>
      <c r="M95" s="9">
        <v>1202.8</v>
      </c>
      <c r="N95" s="9">
        <v>703.59</v>
      </c>
      <c r="O95" s="9">
        <v>111.14</v>
      </c>
      <c r="P95" s="9">
        <v>2710.17</v>
      </c>
      <c r="Q95" s="9">
        <v>294.58</v>
      </c>
      <c r="R95" s="9">
        <v>228.44</v>
      </c>
      <c r="S95" s="14">
        <v>45.07</v>
      </c>
      <c r="T95" s="25">
        <v>5</v>
      </c>
      <c r="U95" s="34">
        <v>2</v>
      </c>
      <c r="V95" s="34">
        <v>2</v>
      </c>
    </row>
    <row r="96" spans="1:22" x14ac:dyDescent="0.25">
      <c r="A96" s="34">
        <v>3</v>
      </c>
      <c r="B96" s="13" t="s">
        <v>94</v>
      </c>
      <c r="C96" s="9">
        <v>326</v>
      </c>
      <c r="D96" s="9">
        <v>208</v>
      </c>
      <c r="E96" s="9">
        <v>16</v>
      </c>
      <c r="F96" s="9">
        <v>28</v>
      </c>
      <c r="G96" s="9">
        <v>270</v>
      </c>
      <c r="H96" s="9">
        <v>96</v>
      </c>
      <c r="I96" s="9">
        <v>18</v>
      </c>
      <c r="J96" s="9">
        <v>162.46</v>
      </c>
      <c r="K96" s="9">
        <v>127.5</v>
      </c>
      <c r="L96" s="9">
        <v>29037.68</v>
      </c>
      <c r="M96" s="9">
        <v>1781.5</v>
      </c>
      <c r="N96" s="9">
        <v>1031.79</v>
      </c>
      <c r="O96" s="9">
        <v>133.69</v>
      </c>
      <c r="P96" s="9">
        <v>4213.04</v>
      </c>
      <c r="Q96" s="9">
        <v>405.1</v>
      </c>
      <c r="R96" s="9">
        <v>313.16000000000003</v>
      </c>
      <c r="S96" s="14">
        <v>50.92</v>
      </c>
      <c r="T96" s="25">
        <v>5</v>
      </c>
      <c r="U96" s="34">
        <v>3</v>
      </c>
      <c r="V96" s="34">
        <v>3</v>
      </c>
    </row>
    <row r="97" spans="1:22" x14ac:dyDescent="0.25">
      <c r="A97" s="34">
        <v>4</v>
      </c>
      <c r="B97" s="13" t="s">
        <v>100</v>
      </c>
      <c r="C97" s="9">
        <v>364</v>
      </c>
      <c r="D97" s="9">
        <v>258</v>
      </c>
      <c r="E97" s="9">
        <v>16</v>
      </c>
      <c r="F97" s="9">
        <v>26</v>
      </c>
      <c r="G97" s="9">
        <v>312</v>
      </c>
      <c r="H97" s="9">
        <v>121</v>
      </c>
      <c r="I97" s="9">
        <v>20</v>
      </c>
      <c r="J97" s="9">
        <v>187.51</v>
      </c>
      <c r="K97" s="9">
        <v>147.19999999999999</v>
      </c>
      <c r="L97" s="9">
        <v>43231.44</v>
      </c>
      <c r="M97" s="9">
        <v>2375.4</v>
      </c>
      <c r="N97" s="9">
        <v>1354.36</v>
      </c>
      <c r="O97" s="9">
        <v>151.84</v>
      </c>
      <c r="P97" s="9">
        <v>7458.32</v>
      </c>
      <c r="Q97" s="9">
        <v>578.16</v>
      </c>
      <c r="R97" s="9">
        <v>444.79</v>
      </c>
      <c r="S97" s="14">
        <v>63.07</v>
      </c>
      <c r="T97" s="25">
        <v>5</v>
      </c>
      <c r="U97" s="34">
        <v>4</v>
      </c>
      <c r="V97" s="34">
        <v>4</v>
      </c>
    </row>
    <row r="98" spans="1:22" x14ac:dyDescent="0.25">
      <c r="A98" s="34">
        <v>5</v>
      </c>
      <c r="B98" s="13" t="s">
        <v>121</v>
      </c>
      <c r="C98" s="9">
        <v>508</v>
      </c>
      <c r="D98" s="9">
        <v>302</v>
      </c>
      <c r="E98" s="9">
        <v>19</v>
      </c>
      <c r="F98" s="9">
        <v>28</v>
      </c>
      <c r="G98" s="9">
        <v>452</v>
      </c>
      <c r="H98" s="9">
        <v>141.5</v>
      </c>
      <c r="I98" s="9">
        <v>26</v>
      </c>
      <c r="J98" s="9">
        <v>260.8</v>
      </c>
      <c r="K98" s="9">
        <v>204.7</v>
      </c>
      <c r="L98" s="9">
        <v>114959.83</v>
      </c>
      <c r="M98" s="9">
        <v>4526</v>
      </c>
      <c r="N98" s="9">
        <v>2578.5500000000002</v>
      </c>
      <c r="O98" s="9">
        <v>209.95</v>
      </c>
      <c r="P98" s="9">
        <v>12894.5</v>
      </c>
      <c r="Q98" s="9">
        <v>853.94</v>
      </c>
      <c r="R98" s="9">
        <v>663.27</v>
      </c>
      <c r="S98" s="14">
        <v>70.31</v>
      </c>
      <c r="T98" s="25">
        <v>5</v>
      </c>
      <c r="U98" s="34">
        <v>6</v>
      </c>
      <c r="V98" s="34">
        <v>5</v>
      </c>
    </row>
    <row r="99" spans="1:22" x14ac:dyDescent="0.25">
      <c r="A99" s="34">
        <v>6</v>
      </c>
      <c r="B99" s="13" t="s">
        <v>107</v>
      </c>
      <c r="C99" s="9">
        <v>418</v>
      </c>
      <c r="D99" s="9">
        <v>309</v>
      </c>
      <c r="E99" s="9">
        <v>17.5</v>
      </c>
      <c r="F99" s="9">
        <v>30</v>
      </c>
      <c r="G99" s="9">
        <v>358</v>
      </c>
      <c r="H99" s="9">
        <v>145.75</v>
      </c>
      <c r="I99" s="9">
        <v>22</v>
      </c>
      <c r="J99" s="9">
        <v>252.2</v>
      </c>
      <c r="K99" s="9">
        <v>198</v>
      </c>
      <c r="L99" s="9">
        <v>77867.25</v>
      </c>
      <c r="M99" s="9">
        <v>3725.7</v>
      </c>
      <c r="N99" s="9">
        <v>2114.9</v>
      </c>
      <c r="O99" s="9">
        <v>175.71</v>
      </c>
      <c r="P99" s="9">
        <v>14776.27</v>
      </c>
      <c r="Q99" s="9">
        <v>956.39</v>
      </c>
      <c r="R99" s="9">
        <v>732.65</v>
      </c>
      <c r="S99" s="14">
        <v>76.540000000000006</v>
      </c>
      <c r="T99" s="25">
        <v>5</v>
      </c>
      <c r="U99" s="34">
        <v>5</v>
      </c>
      <c r="V99" s="34">
        <v>6</v>
      </c>
    </row>
    <row r="100" spans="1:22" x14ac:dyDescent="0.25">
      <c r="A100" s="34">
        <v>7</v>
      </c>
      <c r="B100" s="13" t="s">
        <v>129</v>
      </c>
      <c r="C100" s="9">
        <v>616</v>
      </c>
      <c r="D100" s="9">
        <v>302</v>
      </c>
      <c r="E100" s="9">
        <v>23</v>
      </c>
      <c r="F100" s="9">
        <v>34</v>
      </c>
      <c r="G100" s="9">
        <v>548</v>
      </c>
      <c r="H100" s="9">
        <v>139.5</v>
      </c>
      <c r="I100" s="9">
        <v>28</v>
      </c>
      <c r="J100" s="9">
        <v>338.13</v>
      </c>
      <c r="K100" s="9">
        <v>265.39999999999998</v>
      </c>
      <c r="L100" s="9">
        <v>210467.04</v>
      </c>
      <c r="M100" s="9">
        <v>6833.4</v>
      </c>
      <c r="N100" s="9">
        <v>3941.46</v>
      </c>
      <c r="O100" s="9">
        <v>249.49</v>
      </c>
      <c r="P100" s="9">
        <v>15686.68</v>
      </c>
      <c r="Q100" s="9">
        <v>1038.8499999999999</v>
      </c>
      <c r="R100" s="9">
        <v>817.44</v>
      </c>
      <c r="S100" s="14">
        <v>68.11</v>
      </c>
      <c r="T100" s="25">
        <v>5</v>
      </c>
      <c r="U100" s="34">
        <v>8</v>
      </c>
      <c r="V100" s="34">
        <v>7</v>
      </c>
    </row>
    <row r="101" spans="1:22" x14ac:dyDescent="0.25">
      <c r="A101" s="34">
        <v>8</v>
      </c>
      <c r="B101" s="13" t="s">
        <v>137</v>
      </c>
      <c r="C101" s="9">
        <v>725</v>
      </c>
      <c r="D101" s="9">
        <v>300</v>
      </c>
      <c r="E101" s="9">
        <v>23</v>
      </c>
      <c r="F101" s="9">
        <v>36.5</v>
      </c>
      <c r="G101" s="9">
        <v>652</v>
      </c>
      <c r="H101" s="9">
        <v>138.5</v>
      </c>
      <c r="I101" s="9">
        <v>28</v>
      </c>
      <c r="J101" s="9">
        <v>375.69</v>
      </c>
      <c r="K101" s="9">
        <v>294.89999999999998</v>
      </c>
      <c r="L101" s="9">
        <v>319781.96000000002</v>
      </c>
      <c r="M101" s="9">
        <v>8821.6</v>
      </c>
      <c r="N101" s="9">
        <v>5099.3</v>
      </c>
      <c r="O101" s="9">
        <v>291.75</v>
      </c>
      <c r="P101" s="9">
        <v>16514.18</v>
      </c>
      <c r="Q101" s="9">
        <v>1100.95</v>
      </c>
      <c r="R101" s="9">
        <v>870.34</v>
      </c>
      <c r="S101" s="14">
        <v>66.3</v>
      </c>
      <c r="T101" s="25">
        <v>5</v>
      </c>
      <c r="U101" s="34">
        <v>9</v>
      </c>
      <c r="V101" s="34">
        <v>8</v>
      </c>
    </row>
    <row r="102" spans="1:22" ht="15.75" thickBot="1" x14ac:dyDescent="0.3">
      <c r="A102" s="35">
        <v>9</v>
      </c>
      <c r="B102" s="15" t="s">
        <v>115</v>
      </c>
      <c r="C102" s="16">
        <v>476</v>
      </c>
      <c r="D102" s="16">
        <v>310</v>
      </c>
      <c r="E102" s="16">
        <v>21</v>
      </c>
      <c r="F102" s="16">
        <v>36</v>
      </c>
      <c r="G102" s="16">
        <v>404</v>
      </c>
      <c r="H102" s="16">
        <v>144.5</v>
      </c>
      <c r="I102" s="16">
        <v>24</v>
      </c>
      <c r="J102" s="16">
        <v>312.98</v>
      </c>
      <c r="K102" s="16">
        <v>245.7</v>
      </c>
      <c r="L102" s="16">
        <v>121722.09</v>
      </c>
      <c r="M102" s="16">
        <v>5114.3999999999996</v>
      </c>
      <c r="N102" s="16">
        <v>2932.26</v>
      </c>
      <c r="O102" s="16">
        <v>197.21</v>
      </c>
      <c r="P102" s="16">
        <v>17919.22</v>
      </c>
      <c r="Q102" s="16">
        <v>1156.08</v>
      </c>
      <c r="R102" s="16">
        <v>891.09</v>
      </c>
      <c r="S102" s="17">
        <v>75.67</v>
      </c>
      <c r="T102" s="37">
        <v>5</v>
      </c>
      <c r="U102" s="35">
        <v>7</v>
      </c>
      <c r="V102" s="35">
        <v>9</v>
      </c>
    </row>
    <row r="103" spans="1:22" x14ac:dyDescent="0.25">
      <c r="A103" s="33">
        <v>1</v>
      </c>
      <c r="B103" s="10" t="s">
        <v>81</v>
      </c>
      <c r="C103" s="11">
        <v>228</v>
      </c>
      <c r="D103" s="11">
        <v>159</v>
      </c>
      <c r="E103" s="11">
        <v>16</v>
      </c>
      <c r="F103" s="11">
        <v>26</v>
      </c>
      <c r="G103" s="11">
        <v>176</v>
      </c>
      <c r="H103" s="11">
        <v>71.5</v>
      </c>
      <c r="I103" s="11">
        <v>13</v>
      </c>
      <c r="J103" s="11">
        <v>112.29</v>
      </c>
      <c r="K103" s="11">
        <v>88.2</v>
      </c>
      <c r="L103" s="11">
        <v>9312.7999999999993</v>
      </c>
      <c r="M103" s="11">
        <v>816.9</v>
      </c>
      <c r="N103" s="11">
        <v>485.66</v>
      </c>
      <c r="O103" s="11">
        <v>91.07</v>
      </c>
      <c r="P103" s="11">
        <v>1749.68</v>
      </c>
      <c r="Q103" s="11">
        <v>220.09</v>
      </c>
      <c r="R103" s="11">
        <v>170.75</v>
      </c>
      <c r="S103" s="12">
        <v>39.47</v>
      </c>
      <c r="T103" s="36">
        <v>6</v>
      </c>
      <c r="U103" s="33">
        <v>1</v>
      </c>
      <c r="V103" s="33">
        <v>1</v>
      </c>
    </row>
    <row r="104" spans="1:22" x14ac:dyDescent="0.25">
      <c r="A104" s="34">
        <v>2</v>
      </c>
      <c r="B104" s="13" t="s">
        <v>88</v>
      </c>
      <c r="C104" s="9">
        <v>286</v>
      </c>
      <c r="D104" s="9">
        <v>186</v>
      </c>
      <c r="E104" s="9">
        <v>19</v>
      </c>
      <c r="F104" s="9">
        <v>32</v>
      </c>
      <c r="G104" s="9">
        <v>222</v>
      </c>
      <c r="H104" s="9">
        <v>83.5</v>
      </c>
      <c r="I104" s="9">
        <v>16</v>
      </c>
      <c r="J104" s="9">
        <v>163.41999999999999</v>
      </c>
      <c r="K104" s="9">
        <v>128.30000000000001</v>
      </c>
      <c r="L104" s="9">
        <v>21287.68</v>
      </c>
      <c r="M104" s="9">
        <v>1488.7</v>
      </c>
      <c r="N104" s="9">
        <v>884.76</v>
      </c>
      <c r="O104" s="9">
        <v>114.13</v>
      </c>
      <c r="P104" s="9">
        <v>3448.57</v>
      </c>
      <c r="Q104" s="9">
        <v>370.81</v>
      </c>
      <c r="R104" s="9">
        <v>288.22000000000003</v>
      </c>
      <c r="S104" s="14">
        <v>45.94</v>
      </c>
      <c r="T104" s="25">
        <v>6</v>
      </c>
      <c r="U104" s="34">
        <v>2</v>
      </c>
      <c r="V104" s="34">
        <v>2</v>
      </c>
    </row>
    <row r="105" spans="1:22" x14ac:dyDescent="0.25">
      <c r="A105" s="34">
        <v>3</v>
      </c>
      <c r="B105" s="13" t="s">
        <v>95</v>
      </c>
      <c r="C105" s="9">
        <v>342</v>
      </c>
      <c r="D105" s="9">
        <v>210</v>
      </c>
      <c r="E105" s="9">
        <v>20</v>
      </c>
      <c r="F105" s="9">
        <v>36</v>
      </c>
      <c r="G105" s="9">
        <v>270</v>
      </c>
      <c r="H105" s="9">
        <v>95</v>
      </c>
      <c r="I105" s="9">
        <v>18</v>
      </c>
      <c r="J105" s="9">
        <v>207.98</v>
      </c>
      <c r="K105" s="9">
        <v>163.30000000000001</v>
      </c>
      <c r="L105" s="9">
        <v>39315.660000000003</v>
      </c>
      <c r="M105" s="9">
        <v>2299.1999999999998</v>
      </c>
      <c r="N105" s="9">
        <v>1357.14</v>
      </c>
      <c r="O105" s="9">
        <v>137.49</v>
      </c>
      <c r="P105" s="9">
        <v>5580.38</v>
      </c>
      <c r="Q105" s="9">
        <v>531.47</v>
      </c>
      <c r="R105" s="9">
        <v>412.35</v>
      </c>
      <c r="S105" s="14">
        <v>51.8</v>
      </c>
      <c r="T105" s="25">
        <v>6</v>
      </c>
      <c r="U105" s="34">
        <v>3</v>
      </c>
      <c r="V105" s="34">
        <v>3</v>
      </c>
    </row>
    <row r="106" spans="1:22" x14ac:dyDescent="0.25">
      <c r="A106" s="34">
        <v>4</v>
      </c>
      <c r="B106" s="13" t="s">
        <v>101</v>
      </c>
      <c r="C106" s="9">
        <v>376</v>
      </c>
      <c r="D106" s="9">
        <v>260</v>
      </c>
      <c r="E106" s="9">
        <v>19</v>
      </c>
      <c r="F106" s="9">
        <v>32</v>
      </c>
      <c r="G106" s="9">
        <v>312</v>
      </c>
      <c r="H106" s="9">
        <v>120.5</v>
      </c>
      <c r="I106" s="9">
        <v>20</v>
      </c>
      <c r="J106" s="9">
        <v>229.11</v>
      </c>
      <c r="K106" s="9">
        <v>179.9</v>
      </c>
      <c r="L106" s="9">
        <v>54967.48</v>
      </c>
      <c r="M106" s="9">
        <v>2923.8</v>
      </c>
      <c r="N106" s="9">
        <v>1688.25</v>
      </c>
      <c r="O106" s="9">
        <v>154.88999999999999</v>
      </c>
      <c r="P106" s="9">
        <v>9398.8799999999992</v>
      </c>
      <c r="Q106" s="9">
        <v>722.99</v>
      </c>
      <c r="R106" s="9">
        <v>557.28</v>
      </c>
      <c r="S106" s="14">
        <v>64.05</v>
      </c>
      <c r="T106" s="25">
        <v>6</v>
      </c>
      <c r="U106" s="34">
        <v>4</v>
      </c>
      <c r="V106" s="34">
        <v>4</v>
      </c>
    </row>
    <row r="107" spans="1:22" x14ac:dyDescent="0.25">
      <c r="A107" s="34">
        <v>5</v>
      </c>
      <c r="B107" s="13" t="s">
        <v>122</v>
      </c>
      <c r="C107" s="9">
        <v>518</v>
      </c>
      <c r="D107" s="9">
        <v>310</v>
      </c>
      <c r="E107" s="9">
        <v>22</v>
      </c>
      <c r="F107" s="9">
        <v>33</v>
      </c>
      <c r="G107" s="9">
        <v>452</v>
      </c>
      <c r="H107" s="9">
        <v>144</v>
      </c>
      <c r="I107" s="9">
        <v>26</v>
      </c>
      <c r="J107" s="9">
        <v>309.83999999999997</v>
      </c>
      <c r="K107" s="9">
        <v>243.2</v>
      </c>
      <c r="L107" s="9">
        <v>140248.12</v>
      </c>
      <c r="M107" s="9">
        <v>5415</v>
      </c>
      <c r="N107" s="9">
        <v>3106.5</v>
      </c>
      <c r="O107" s="9">
        <v>212.75</v>
      </c>
      <c r="P107" s="9">
        <v>16442.93</v>
      </c>
      <c r="Q107" s="9">
        <v>1060.83</v>
      </c>
      <c r="R107" s="9">
        <v>825.05</v>
      </c>
      <c r="S107" s="14">
        <v>72.849999999999994</v>
      </c>
      <c r="T107" s="25">
        <v>6</v>
      </c>
      <c r="U107" s="34">
        <v>6</v>
      </c>
      <c r="V107" s="34">
        <v>5</v>
      </c>
    </row>
    <row r="108" spans="1:22" x14ac:dyDescent="0.25">
      <c r="A108" s="34">
        <v>6</v>
      </c>
      <c r="B108" s="13" t="s">
        <v>108</v>
      </c>
      <c r="C108" s="9">
        <v>430</v>
      </c>
      <c r="D108" s="9">
        <v>311</v>
      </c>
      <c r="E108" s="9">
        <v>21</v>
      </c>
      <c r="F108" s="9">
        <v>36</v>
      </c>
      <c r="G108" s="9">
        <v>358</v>
      </c>
      <c r="H108" s="9">
        <v>145</v>
      </c>
      <c r="I108" s="9">
        <v>22</v>
      </c>
      <c r="J108" s="9">
        <v>303.25</v>
      </c>
      <c r="K108" s="9">
        <v>238.1</v>
      </c>
      <c r="L108" s="9">
        <v>96432.24</v>
      </c>
      <c r="M108" s="9">
        <v>4485.2</v>
      </c>
      <c r="N108" s="9">
        <v>2578.21</v>
      </c>
      <c r="O108" s="9">
        <v>178.32</v>
      </c>
      <c r="P108" s="9">
        <v>18086.349999999999</v>
      </c>
      <c r="Q108" s="9">
        <v>1163.1099999999999</v>
      </c>
      <c r="R108" s="9">
        <v>893.43</v>
      </c>
      <c r="S108" s="14">
        <v>77.23</v>
      </c>
      <c r="T108" s="25">
        <v>6</v>
      </c>
      <c r="U108" s="34">
        <v>5</v>
      </c>
      <c r="V108" s="34">
        <v>6</v>
      </c>
    </row>
    <row r="109" spans="1:22" x14ac:dyDescent="0.25">
      <c r="A109" s="34">
        <v>7</v>
      </c>
      <c r="B109" s="13" t="s">
        <v>130</v>
      </c>
      <c r="C109" s="9">
        <v>630</v>
      </c>
      <c r="D109" s="9">
        <v>315</v>
      </c>
      <c r="E109" s="9">
        <v>27</v>
      </c>
      <c r="F109" s="9">
        <v>41</v>
      </c>
      <c r="G109" s="9">
        <v>548</v>
      </c>
      <c r="H109" s="9">
        <v>144</v>
      </c>
      <c r="I109" s="9">
        <v>28</v>
      </c>
      <c r="J109" s="9">
        <v>412.99</v>
      </c>
      <c r="K109" s="9">
        <v>324.2</v>
      </c>
      <c r="L109" s="9">
        <v>266239.93</v>
      </c>
      <c r="M109" s="9">
        <v>8452.1</v>
      </c>
      <c r="N109" s="9">
        <v>4907.09</v>
      </c>
      <c r="O109" s="9">
        <v>253.9</v>
      </c>
      <c r="P109" s="9">
        <v>21476.18</v>
      </c>
      <c r="Q109" s="9">
        <v>1363.57</v>
      </c>
      <c r="R109" s="9">
        <v>1073.6400000000001</v>
      </c>
      <c r="S109" s="14">
        <v>72.11</v>
      </c>
      <c r="T109" s="25">
        <v>6</v>
      </c>
      <c r="U109" s="34">
        <v>8</v>
      </c>
      <c r="V109" s="34">
        <v>7</v>
      </c>
    </row>
    <row r="110" spans="1:22" x14ac:dyDescent="0.25">
      <c r="A110" s="34">
        <v>8</v>
      </c>
      <c r="B110" s="13" t="s">
        <v>116</v>
      </c>
      <c r="C110" s="9">
        <v>492</v>
      </c>
      <c r="D110" s="9">
        <v>312</v>
      </c>
      <c r="E110" s="9">
        <v>25</v>
      </c>
      <c r="F110" s="9">
        <v>44</v>
      </c>
      <c r="G110" s="9">
        <v>404</v>
      </c>
      <c r="H110" s="9">
        <v>143.5</v>
      </c>
      <c r="I110" s="9">
        <v>24</v>
      </c>
      <c r="J110" s="9">
        <v>380.5</v>
      </c>
      <c r="K110" s="9">
        <v>298.7</v>
      </c>
      <c r="L110" s="9">
        <v>153856.39000000001</v>
      </c>
      <c r="M110" s="9">
        <v>6254.3</v>
      </c>
      <c r="N110" s="9">
        <v>3633.74</v>
      </c>
      <c r="O110" s="9">
        <v>201.08</v>
      </c>
      <c r="P110" s="9">
        <v>22341.69</v>
      </c>
      <c r="Q110" s="9">
        <v>1432.16</v>
      </c>
      <c r="R110" s="9">
        <v>1106.76</v>
      </c>
      <c r="S110" s="14">
        <v>76.63</v>
      </c>
      <c r="T110" s="25">
        <v>6</v>
      </c>
      <c r="U110" s="34">
        <v>7</v>
      </c>
      <c r="V110" s="34">
        <v>8</v>
      </c>
    </row>
    <row r="111" spans="1:22" ht="15.75" thickBot="1" x14ac:dyDescent="0.3">
      <c r="A111" s="35">
        <v>9</v>
      </c>
      <c r="B111" s="15" t="s">
        <v>138</v>
      </c>
      <c r="C111" s="16">
        <v>740</v>
      </c>
      <c r="D111" s="16">
        <v>313</v>
      </c>
      <c r="E111" s="16">
        <v>27</v>
      </c>
      <c r="F111" s="16">
        <v>44</v>
      </c>
      <c r="G111" s="16">
        <v>652</v>
      </c>
      <c r="H111" s="16">
        <v>143</v>
      </c>
      <c r="I111" s="16">
        <v>28</v>
      </c>
      <c r="J111" s="16">
        <v>458.21</v>
      </c>
      <c r="K111" s="16">
        <v>359.7</v>
      </c>
      <c r="L111" s="16">
        <v>403258.33</v>
      </c>
      <c r="M111" s="16">
        <v>10898.9</v>
      </c>
      <c r="N111" s="16">
        <v>6334.98</v>
      </c>
      <c r="O111" s="16">
        <v>296.66000000000003</v>
      </c>
      <c r="P111" s="16">
        <v>22622.21</v>
      </c>
      <c r="Q111" s="16">
        <v>1445.51</v>
      </c>
      <c r="R111" s="16">
        <v>1143.72</v>
      </c>
      <c r="S111" s="17">
        <v>70.260000000000005</v>
      </c>
      <c r="T111" s="37">
        <v>6</v>
      </c>
      <c r="U111" s="35">
        <v>9</v>
      </c>
      <c r="V111" s="35">
        <v>9</v>
      </c>
    </row>
    <row r="112" spans="1:22" x14ac:dyDescent="0.25">
      <c r="A112" s="33">
        <v>1</v>
      </c>
      <c r="B112" s="10" t="s">
        <v>102</v>
      </c>
      <c r="C112" s="11">
        <v>392</v>
      </c>
      <c r="D112" s="11">
        <v>262</v>
      </c>
      <c r="E112" s="11">
        <v>23</v>
      </c>
      <c r="F112" s="11">
        <v>40</v>
      </c>
      <c r="G112" s="11">
        <v>312</v>
      </c>
      <c r="H112" s="11">
        <v>119.5</v>
      </c>
      <c r="I112" s="11">
        <v>20</v>
      </c>
      <c r="J112" s="11">
        <v>284.79000000000002</v>
      </c>
      <c r="K112" s="11">
        <v>223.6</v>
      </c>
      <c r="L112" s="11">
        <v>71815.25</v>
      </c>
      <c r="M112" s="11">
        <v>3664</v>
      </c>
      <c r="N112" s="11">
        <v>2150.36</v>
      </c>
      <c r="O112" s="11">
        <v>158.80000000000001</v>
      </c>
      <c r="P112" s="11">
        <v>12030.69</v>
      </c>
      <c r="Q112" s="11">
        <v>918.37</v>
      </c>
      <c r="R112" s="11">
        <v>709.81</v>
      </c>
      <c r="S112" s="12">
        <v>65</v>
      </c>
      <c r="T112" s="36">
        <v>7</v>
      </c>
      <c r="U112" s="33">
        <v>1</v>
      </c>
      <c r="V112" s="33">
        <v>1</v>
      </c>
    </row>
    <row r="113" spans="1:22" x14ac:dyDescent="0.25">
      <c r="A113" s="34">
        <v>2</v>
      </c>
      <c r="B113" s="13" t="s">
        <v>123</v>
      </c>
      <c r="C113" s="9">
        <v>532</v>
      </c>
      <c r="D113" s="9">
        <v>312</v>
      </c>
      <c r="E113" s="9">
        <v>26</v>
      </c>
      <c r="F113" s="9">
        <v>40</v>
      </c>
      <c r="G113" s="9">
        <v>452</v>
      </c>
      <c r="H113" s="9">
        <v>143</v>
      </c>
      <c r="I113" s="9">
        <v>26</v>
      </c>
      <c r="J113" s="9">
        <v>372.92</v>
      </c>
      <c r="K113" s="9">
        <v>292.7</v>
      </c>
      <c r="L113" s="9">
        <v>174203.77</v>
      </c>
      <c r="M113" s="9">
        <v>6549</v>
      </c>
      <c r="N113" s="9">
        <v>3797.96</v>
      </c>
      <c r="O113" s="9">
        <v>216.13</v>
      </c>
      <c r="P113" s="9">
        <v>20335.66</v>
      </c>
      <c r="Q113" s="9">
        <v>1303.57</v>
      </c>
      <c r="R113" s="9">
        <v>1017.09</v>
      </c>
      <c r="S113" s="14">
        <v>73.84</v>
      </c>
      <c r="T113" s="25">
        <v>7</v>
      </c>
      <c r="U113" s="34">
        <v>3</v>
      </c>
      <c r="V113" s="34">
        <v>2</v>
      </c>
    </row>
    <row r="114" spans="1:22" x14ac:dyDescent="0.25">
      <c r="A114" s="34">
        <v>3</v>
      </c>
      <c r="B114" s="13" t="s">
        <v>109</v>
      </c>
      <c r="C114" s="9">
        <v>446</v>
      </c>
      <c r="D114" s="9">
        <v>313</v>
      </c>
      <c r="E114" s="9">
        <v>25</v>
      </c>
      <c r="F114" s="9">
        <v>44</v>
      </c>
      <c r="G114" s="9">
        <v>358</v>
      </c>
      <c r="H114" s="9">
        <v>144</v>
      </c>
      <c r="I114" s="9">
        <v>22</v>
      </c>
      <c r="J114" s="9">
        <v>369.09</v>
      </c>
      <c r="K114" s="9">
        <v>289.7</v>
      </c>
      <c r="L114" s="9">
        <v>122543.61</v>
      </c>
      <c r="M114" s="9">
        <v>5495.2</v>
      </c>
      <c r="N114" s="9">
        <v>3204.85</v>
      </c>
      <c r="O114" s="9">
        <v>182.21</v>
      </c>
      <c r="P114" s="9">
        <v>22547.07</v>
      </c>
      <c r="Q114" s="9">
        <v>1440.71</v>
      </c>
      <c r="R114" s="9">
        <v>1109.25</v>
      </c>
      <c r="S114" s="14">
        <v>78.16</v>
      </c>
      <c r="T114" s="25">
        <v>7</v>
      </c>
      <c r="U114" s="34">
        <v>2</v>
      </c>
      <c r="V114" s="34">
        <v>3</v>
      </c>
    </row>
    <row r="115" spans="1:22" x14ac:dyDescent="0.25">
      <c r="A115" s="34">
        <v>4</v>
      </c>
      <c r="B115" s="13" t="s">
        <v>131</v>
      </c>
      <c r="C115" s="9">
        <v>644</v>
      </c>
      <c r="D115" s="9">
        <v>317</v>
      </c>
      <c r="E115" s="9">
        <v>31</v>
      </c>
      <c r="F115" s="9">
        <v>48</v>
      </c>
      <c r="G115" s="9">
        <v>548</v>
      </c>
      <c r="H115" s="9">
        <v>143</v>
      </c>
      <c r="I115" s="9">
        <v>28</v>
      </c>
      <c r="J115" s="9">
        <v>480.93</v>
      </c>
      <c r="K115" s="9">
        <v>377.5</v>
      </c>
      <c r="L115" s="9">
        <v>318172.03999999998</v>
      </c>
      <c r="M115" s="9">
        <v>9881.1</v>
      </c>
      <c r="N115" s="9">
        <v>5788.14</v>
      </c>
      <c r="O115" s="9">
        <v>257.20999999999998</v>
      </c>
      <c r="P115" s="9">
        <v>25653.759999999998</v>
      </c>
      <c r="Q115" s="9">
        <v>1618.53</v>
      </c>
      <c r="R115" s="9">
        <v>1279.02</v>
      </c>
      <c r="S115" s="14">
        <v>73.040000000000006</v>
      </c>
      <c r="T115" s="25">
        <v>7</v>
      </c>
      <c r="U115" s="34">
        <v>4</v>
      </c>
      <c r="V115" s="34">
        <v>4</v>
      </c>
    </row>
    <row r="116" spans="1:22" ht="15.75" thickBot="1" x14ac:dyDescent="0.3">
      <c r="A116" s="35">
        <v>5</v>
      </c>
      <c r="B116" s="15" t="s">
        <v>139</v>
      </c>
      <c r="C116" s="16">
        <v>758</v>
      </c>
      <c r="D116" s="16">
        <v>315</v>
      </c>
      <c r="E116" s="16">
        <v>32</v>
      </c>
      <c r="F116" s="16">
        <v>53</v>
      </c>
      <c r="G116" s="16">
        <v>652</v>
      </c>
      <c r="H116" s="16">
        <v>141.5</v>
      </c>
      <c r="I116" s="16">
        <v>28</v>
      </c>
      <c r="J116" s="16">
        <v>549.27</v>
      </c>
      <c r="K116" s="16">
        <v>431.2</v>
      </c>
      <c r="L116" s="16">
        <v>496466.98</v>
      </c>
      <c r="M116" s="16">
        <v>13099.4</v>
      </c>
      <c r="N116" s="16">
        <v>7693</v>
      </c>
      <c r="O116" s="16">
        <v>300.64</v>
      </c>
      <c r="P116" s="16">
        <v>27822.58</v>
      </c>
      <c r="Q116" s="16">
        <v>1766.51</v>
      </c>
      <c r="R116" s="16">
        <v>1405.68</v>
      </c>
      <c r="S116" s="17">
        <v>71.17</v>
      </c>
      <c r="T116" s="37">
        <v>7</v>
      </c>
      <c r="U116" s="35">
        <v>5</v>
      </c>
      <c r="V116" s="35">
        <v>5</v>
      </c>
    </row>
    <row r="117" spans="1:22" x14ac:dyDescent="0.25">
      <c r="A117" s="33">
        <v>1</v>
      </c>
      <c r="B117" s="10" t="s">
        <v>124</v>
      </c>
      <c r="C117" s="11">
        <v>548</v>
      </c>
      <c r="D117" s="11">
        <v>314</v>
      </c>
      <c r="E117" s="11">
        <v>30</v>
      </c>
      <c r="F117" s="11">
        <v>48</v>
      </c>
      <c r="G117" s="11">
        <v>452</v>
      </c>
      <c r="H117" s="11">
        <v>142</v>
      </c>
      <c r="I117" s="11">
        <v>26</v>
      </c>
      <c r="J117" s="11">
        <v>442.84</v>
      </c>
      <c r="K117" s="11">
        <v>347.6</v>
      </c>
      <c r="L117" s="11">
        <v>214879.98</v>
      </c>
      <c r="M117" s="11">
        <v>7842.3</v>
      </c>
      <c r="N117" s="11">
        <v>4598.03</v>
      </c>
      <c r="O117" s="11">
        <v>220.28</v>
      </c>
      <c r="P117" s="11">
        <v>24895.52</v>
      </c>
      <c r="Q117" s="11">
        <v>1585.7</v>
      </c>
      <c r="R117" s="11">
        <v>1240.04</v>
      </c>
      <c r="S117" s="12">
        <v>74.98</v>
      </c>
      <c r="T117" s="36">
        <v>8</v>
      </c>
      <c r="U117" s="33">
        <v>1</v>
      </c>
      <c r="V117" s="33">
        <v>1</v>
      </c>
    </row>
    <row r="118" spans="1:22" x14ac:dyDescent="0.25">
      <c r="A118" s="34">
        <v>2</v>
      </c>
      <c r="B118" s="13" t="s">
        <v>132</v>
      </c>
      <c r="C118" s="9">
        <v>664</v>
      </c>
      <c r="D118" s="9">
        <v>319</v>
      </c>
      <c r="E118" s="9">
        <v>36</v>
      </c>
      <c r="F118" s="9">
        <v>58</v>
      </c>
      <c r="G118" s="9">
        <v>548</v>
      </c>
      <c r="H118" s="9">
        <v>141.5</v>
      </c>
      <c r="I118" s="9">
        <v>28</v>
      </c>
      <c r="J118" s="9">
        <v>574.04999999999995</v>
      </c>
      <c r="K118" s="9">
        <v>450.6</v>
      </c>
      <c r="L118" s="9">
        <v>394963.73</v>
      </c>
      <c r="M118" s="9">
        <v>11896.5</v>
      </c>
      <c r="N118" s="9">
        <v>7047.57</v>
      </c>
      <c r="O118" s="9">
        <v>262.3</v>
      </c>
      <c r="P118" s="9">
        <v>31634.21</v>
      </c>
      <c r="Q118" s="9">
        <v>1983.34</v>
      </c>
      <c r="R118" s="9">
        <v>1572.47</v>
      </c>
      <c r="S118" s="14">
        <v>74.23</v>
      </c>
      <c r="T118" s="25">
        <v>8</v>
      </c>
      <c r="U118" s="34">
        <v>2</v>
      </c>
      <c r="V118" s="34">
        <v>2</v>
      </c>
    </row>
    <row r="119" spans="1:22" ht="15.75" thickBot="1" x14ac:dyDescent="0.3">
      <c r="A119" s="35">
        <v>3</v>
      </c>
      <c r="B119" s="15" t="s">
        <v>140</v>
      </c>
      <c r="C119" s="16">
        <v>780</v>
      </c>
      <c r="D119" s="16">
        <v>317</v>
      </c>
      <c r="E119" s="16">
        <v>38</v>
      </c>
      <c r="F119" s="16">
        <v>64</v>
      </c>
      <c r="G119" s="16">
        <v>652</v>
      </c>
      <c r="H119" s="16">
        <v>139.5</v>
      </c>
      <c r="I119" s="16">
        <v>28</v>
      </c>
      <c r="J119" s="16">
        <v>660.25</v>
      </c>
      <c r="K119" s="16">
        <v>518.29999999999995</v>
      </c>
      <c r="L119" s="16">
        <v>616075.38</v>
      </c>
      <c r="M119" s="16">
        <v>15796.8</v>
      </c>
      <c r="N119" s="16">
        <v>9389.94</v>
      </c>
      <c r="O119" s="16">
        <v>305.47000000000003</v>
      </c>
      <c r="P119" s="16">
        <v>34321.599999999999</v>
      </c>
      <c r="Q119" s="16">
        <v>2165.4</v>
      </c>
      <c r="R119" s="16">
        <v>1734.01</v>
      </c>
      <c r="S119" s="17">
        <v>72.099999999999994</v>
      </c>
      <c r="T119" s="37">
        <v>8</v>
      </c>
      <c r="U119" s="35">
        <v>3</v>
      </c>
      <c r="V119" s="35">
        <v>3</v>
      </c>
    </row>
    <row r="120" spans="1:22" ht="15.75" thickBot="1" x14ac:dyDescent="0.3">
      <c r="A120" s="25"/>
      <c r="U120" s="25"/>
      <c r="V120" s="25"/>
    </row>
    <row r="121" spans="1:22" x14ac:dyDescent="0.25">
      <c r="A121" s="80">
        <v>1</v>
      </c>
      <c r="B121" s="10" t="s">
        <v>141</v>
      </c>
      <c r="C121" s="11">
        <v>147</v>
      </c>
      <c r="D121" s="11">
        <v>149</v>
      </c>
      <c r="E121" s="11">
        <v>6</v>
      </c>
      <c r="F121" s="11">
        <v>8.5</v>
      </c>
      <c r="G121" s="11">
        <v>130</v>
      </c>
      <c r="H121" s="11">
        <v>71.5</v>
      </c>
      <c r="I121" s="11">
        <v>11</v>
      </c>
      <c r="J121" s="11">
        <v>34.17</v>
      </c>
      <c r="K121" s="11">
        <v>26.8</v>
      </c>
      <c r="L121" s="11">
        <v>1366.76</v>
      </c>
      <c r="M121" s="11">
        <v>186</v>
      </c>
      <c r="N121" s="11">
        <v>103.63</v>
      </c>
      <c r="O121" s="11">
        <v>63.25</v>
      </c>
      <c r="P121" s="11">
        <v>469.21</v>
      </c>
      <c r="Q121" s="11">
        <v>62.98</v>
      </c>
      <c r="R121" s="11">
        <v>48.05</v>
      </c>
      <c r="S121" s="76">
        <v>37.06</v>
      </c>
      <c r="T121" s="73">
        <v>1</v>
      </c>
      <c r="U121" s="80">
        <v>1</v>
      </c>
      <c r="V121" s="80">
        <v>1</v>
      </c>
    </row>
    <row r="122" spans="1:22" x14ac:dyDescent="0.25">
      <c r="A122" s="81">
        <v>2</v>
      </c>
      <c r="B122" s="13" t="s">
        <v>146</v>
      </c>
      <c r="C122" s="9">
        <v>196</v>
      </c>
      <c r="D122" s="9">
        <v>199</v>
      </c>
      <c r="E122" s="9">
        <v>6.5</v>
      </c>
      <c r="F122" s="9">
        <v>10</v>
      </c>
      <c r="G122" s="9">
        <v>176</v>
      </c>
      <c r="H122" s="9">
        <v>96.25</v>
      </c>
      <c r="I122" s="9">
        <v>13</v>
      </c>
      <c r="J122" s="9">
        <v>52.69</v>
      </c>
      <c r="K122" s="9">
        <v>41.4</v>
      </c>
      <c r="L122" s="9">
        <v>3846.06</v>
      </c>
      <c r="M122" s="9">
        <v>392.5</v>
      </c>
      <c r="N122" s="9">
        <v>216.41</v>
      </c>
      <c r="O122" s="9">
        <v>85.44</v>
      </c>
      <c r="P122" s="9">
        <v>1314.47</v>
      </c>
      <c r="Q122" s="9">
        <v>132.11000000000001</v>
      </c>
      <c r="R122" s="9">
        <v>100.38</v>
      </c>
      <c r="S122" s="77">
        <v>49.95</v>
      </c>
      <c r="T122" s="74">
        <v>1</v>
      </c>
      <c r="U122" s="81">
        <v>2</v>
      </c>
      <c r="V122" s="81">
        <v>2</v>
      </c>
    </row>
    <row r="123" spans="1:22" x14ac:dyDescent="0.25">
      <c r="A123" s="81">
        <v>3</v>
      </c>
      <c r="B123" s="13" t="s">
        <v>154</v>
      </c>
      <c r="C123" s="9">
        <v>246</v>
      </c>
      <c r="D123" s="9">
        <v>249</v>
      </c>
      <c r="E123" s="9">
        <v>8</v>
      </c>
      <c r="F123" s="9">
        <v>12</v>
      </c>
      <c r="G123" s="9">
        <v>222</v>
      </c>
      <c r="H123" s="9">
        <v>120.5</v>
      </c>
      <c r="I123" s="9">
        <v>16</v>
      </c>
      <c r="J123" s="9">
        <v>79.72</v>
      </c>
      <c r="K123" s="9">
        <v>62.6</v>
      </c>
      <c r="L123" s="9">
        <v>9170.92</v>
      </c>
      <c r="M123" s="9">
        <v>745.6</v>
      </c>
      <c r="N123" s="9">
        <v>410.68</v>
      </c>
      <c r="O123" s="9">
        <v>107.26</v>
      </c>
      <c r="P123" s="9">
        <v>3090.06</v>
      </c>
      <c r="Q123" s="9">
        <v>248.2</v>
      </c>
      <c r="R123" s="9">
        <v>188.61</v>
      </c>
      <c r="S123" s="77">
        <v>62.26</v>
      </c>
      <c r="T123" s="74">
        <v>1</v>
      </c>
      <c r="U123" s="81">
        <v>3</v>
      </c>
      <c r="V123" s="81">
        <v>3</v>
      </c>
    </row>
    <row r="124" spans="1:22" x14ac:dyDescent="0.25">
      <c r="A124" s="81">
        <v>4</v>
      </c>
      <c r="B124" s="13" t="s">
        <v>164</v>
      </c>
      <c r="C124" s="9">
        <v>298</v>
      </c>
      <c r="D124" s="9">
        <v>299</v>
      </c>
      <c r="E124" s="9">
        <v>9</v>
      </c>
      <c r="F124" s="9">
        <v>14</v>
      </c>
      <c r="G124" s="9">
        <v>270</v>
      </c>
      <c r="H124" s="9">
        <v>145</v>
      </c>
      <c r="I124" s="9">
        <v>18</v>
      </c>
      <c r="J124" s="9">
        <v>110.8</v>
      </c>
      <c r="K124" s="9">
        <v>87</v>
      </c>
      <c r="L124" s="9">
        <v>18848.66</v>
      </c>
      <c r="M124" s="9">
        <v>1265</v>
      </c>
      <c r="N124" s="9">
        <v>694.64</v>
      </c>
      <c r="O124" s="9">
        <v>130.43</v>
      </c>
      <c r="P124" s="9">
        <v>6241.19</v>
      </c>
      <c r="Q124" s="9">
        <v>417.47</v>
      </c>
      <c r="R124" s="9">
        <v>316.82</v>
      </c>
      <c r="S124" s="77">
        <v>75.05</v>
      </c>
      <c r="T124" s="74">
        <v>1</v>
      </c>
      <c r="U124" s="81">
        <v>4</v>
      </c>
      <c r="V124" s="81">
        <v>4</v>
      </c>
    </row>
    <row r="125" spans="1:22" x14ac:dyDescent="0.25">
      <c r="A125" s="81">
        <v>5</v>
      </c>
      <c r="B125" s="13" t="s">
        <v>185</v>
      </c>
      <c r="C125" s="9">
        <v>342</v>
      </c>
      <c r="D125" s="9">
        <v>348</v>
      </c>
      <c r="E125" s="9">
        <v>10</v>
      </c>
      <c r="F125" s="9">
        <v>15</v>
      </c>
      <c r="G125" s="9">
        <v>312</v>
      </c>
      <c r="H125" s="9">
        <v>169</v>
      </c>
      <c r="I125" s="9">
        <v>20</v>
      </c>
      <c r="J125" s="9">
        <v>139.03</v>
      </c>
      <c r="K125" s="9">
        <v>109.1</v>
      </c>
      <c r="L125" s="9">
        <v>31247.91</v>
      </c>
      <c r="M125" s="9">
        <v>1827.4</v>
      </c>
      <c r="N125" s="9">
        <v>1001.17</v>
      </c>
      <c r="O125" s="9">
        <v>149.91999999999999</v>
      </c>
      <c r="P125" s="9">
        <v>10542.21</v>
      </c>
      <c r="Q125" s="9">
        <v>605.87</v>
      </c>
      <c r="R125" s="9">
        <v>459.67</v>
      </c>
      <c r="S125" s="77">
        <v>87.08</v>
      </c>
      <c r="T125" s="74">
        <v>1</v>
      </c>
      <c r="U125" s="81">
        <v>5</v>
      </c>
      <c r="V125" s="81">
        <v>5</v>
      </c>
    </row>
    <row r="126" spans="1:22" ht="15.75" thickBot="1" x14ac:dyDescent="0.3">
      <c r="A126" s="81">
        <v>6</v>
      </c>
      <c r="B126" s="15" t="s">
        <v>210</v>
      </c>
      <c r="C126" s="16">
        <v>394</v>
      </c>
      <c r="D126" s="16">
        <v>398</v>
      </c>
      <c r="E126" s="16">
        <v>11</v>
      </c>
      <c r="F126" s="16">
        <v>18</v>
      </c>
      <c r="G126" s="16">
        <v>358</v>
      </c>
      <c r="H126" s="16">
        <v>193.5</v>
      </c>
      <c r="I126" s="16">
        <v>22</v>
      </c>
      <c r="J126" s="16">
        <v>186.81</v>
      </c>
      <c r="K126" s="16">
        <v>146.69999999999999</v>
      </c>
      <c r="L126" s="16">
        <v>56145.31</v>
      </c>
      <c r="M126" s="16">
        <v>2850</v>
      </c>
      <c r="N126" s="16">
        <v>1559.22</v>
      </c>
      <c r="O126" s="16">
        <v>173.36</v>
      </c>
      <c r="P126" s="16">
        <v>18922.62</v>
      </c>
      <c r="Q126" s="16">
        <v>950.89</v>
      </c>
      <c r="R126" s="16">
        <v>720.4</v>
      </c>
      <c r="S126" s="78">
        <v>100.64</v>
      </c>
      <c r="T126" s="75">
        <v>1</v>
      </c>
      <c r="U126" s="81">
        <v>6</v>
      </c>
      <c r="V126" s="81">
        <v>6</v>
      </c>
    </row>
    <row r="127" spans="1:22" ht="15.75" thickBot="1" x14ac:dyDescent="0.3">
      <c r="A127" s="82">
        <v>1</v>
      </c>
      <c r="B127" s="38" t="s">
        <v>186</v>
      </c>
      <c r="C127" s="39">
        <v>346</v>
      </c>
      <c r="D127" s="39">
        <v>349</v>
      </c>
      <c r="E127" s="39">
        <v>11</v>
      </c>
      <c r="F127" s="39">
        <v>17</v>
      </c>
      <c r="G127" s="39">
        <v>312</v>
      </c>
      <c r="H127" s="39">
        <v>169</v>
      </c>
      <c r="I127" s="39">
        <v>20</v>
      </c>
      <c r="J127" s="39">
        <v>156.41</v>
      </c>
      <c r="K127" s="39">
        <v>122.8</v>
      </c>
      <c r="L127" s="39">
        <v>35711.230000000003</v>
      </c>
      <c r="M127" s="39">
        <v>2064.1999999999998</v>
      </c>
      <c r="N127" s="39">
        <v>1135.8399999999999</v>
      </c>
      <c r="O127" s="39">
        <v>151.1</v>
      </c>
      <c r="P127" s="39">
        <v>12051.44</v>
      </c>
      <c r="Q127" s="39">
        <v>690.63</v>
      </c>
      <c r="R127" s="39">
        <v>524.08000000000004</v>
      </c>
      <c r="S127" s="89">
        <v>87.78</v>
      </c>
      <c r="T127" s="79">
        <v>1.5</v>
      </c>
      <c r="U127" s="82">
        <v>1</v>
      </c>
      <c r="V127" s="82">
        <v>1</v>
      </c>
    </row>
    <row r="128" spans="1:22" x14ac:dyDescent="0.25">
      <c r="A128" s="80">
        <v>1</v>
      </c>
      <c r="B128" s="10" t="s">
        <v>142</v>
      </c>
      <c r="C128" s="11">
        <v>150</v>
      </c>
      <c r="D128" s="11">
        <v>150</v>
      </c>
      <c r="E128" s="11">
        <v>7</v>
      </c>
      <c r="F128" s="11">
        <v>10</v>
      </c>
      <c r="G128" s="11">
        <v>130</v>
      </c>
      <c r="H128" s="11">
        <v>71.5</v>
      </c>
      <c r="I128" s="11">
        <v>11</v>
      </c>
      <c r="J128" s="11">
        <v>40.14</v>
      </c>
      <c r="K128" s="11">
        <v>31.5</v>
      </c>
      <c r="L128" s="11">
        <v>1641.33</v>
      </c>
      <c r="M128" s="11">
        <v>218.8</v>
      </c>
      <c r="N128" s="11">
        <v>123.04</v>
      </c>
      <c r="O128" s="11">
        <v>63.95</v>
      </c>
      <c r="P128" s="11">
        <v>563.28</v>
      </c>
      <c r="Q128" s="11">
        <v>75.099999999999994</v>
      </c>
      <c r="R128" s="11">
        <v>57.36</v>
      </c>
      <c r="S128" s="76">
        <v>37.46</v>
      </c>
      <c r="T128" s="73">
        <v>2</v>
      </c>
      <c r="U128" s="80">
        <v>1</v>
      </c>
      <c r="V128" s="80">
        <v>1</v>
      </c>
    </row>
    <row r="129" spans="1:22" x14ac:dyDescent="0.25">
      <c r="A129" s="81">
        <v>2</v>
      </c>
      <c r="B129" s="13" t="s">
        <v>147</v>
      </c>
      <c r="C129" s="9">
        <v>200</v>
      </c>
      <c r="D129" s="9">
        <v>200</v>
      </c>
      <c r="E129" s="9">
        <v>8</v>
      </c>
      <c r="F129" s="9">
        <v>12</v>
      </c>
      <c r="G129" s="9">
        <v>176</v>
      </c>
      <c r="H129" s="9">
        <v>96</v>
      </c>
      <c r="I129" s="9">
        <v>13</v>
      </c>
      <c r="J129" s="9">
        <v>63.53</v>
      </c>
      <c r="K129" s="9">
        <v>49.9</v>
      </c>
      <c r="L129" s="9">
        <v>4715.63</v>
      </c>
      <c r="M129" s="9">
        <v>471.6</v>
      </c>
      <c r="N129" s="9">
        <v>262.75</v>
      </c>
      <c r="O129" s="9">
        <v>86.15</v>
      </c>
      <c r="P129" s="9">
        <v>1601.53</v>
      </c>
      <c r="Q129" s="9">
        <v>160.15</v>
      </c>
      <c r="R129" s="9">
        <v>121.91</v>
      </c>
      <c r="S129" s="77">
        <v>50.21</v>
      </c>
      <c r="T129" s="74">
        <v>2</v>
      </c>
      <c r="U129" s="81">
        <v>2</v>
      </c>
      <c r="V129" s="81">
        <v>2</v>
      </c>
    </row>
    <row r="130" spans="1:22" x14ac:dyDescent="0.25">
      <c r="A130" s="81">
        <v>3</v>
      </c>
      <c r="B130" s="13" t="s">
        <v>155</v>
      </c>
      <c r="C130" s="9">
        <v>250</v>
      </c>
      <c r="D130" s="9">
        <v>250</v>
      </c>
      <c r="E130" s="9">
        <v>9</v>
      </c>
      <c r="F130" s="9">
        <v>14</v>
      </c>
      <c r="G130" s="9">
        <v>222</v>
      </c>
      <c r="H130" s="9">
        <v>120.5</v>
      </c>
      <c r="I130" s="9">
        <v>16</v>
      </c>
      <c r="J130" s="9">
        <v>92.18</v>
      </c>
      <c r="K130" s="9">
        <v>72.400000000000006</v>
      </c>
      <c r="L130" s="9">
        <v>10832.61</v>
      </c>
      <c r="M130" s="9">
        <v>866.6</v>
      </c>
      <c r="N130" s="9">
        <v>480.25</v>
      </c>
      <c r="O130" s="9">
        <v>108.41</v>
      </c>
      <c r="P130" s="9">
        <v>3648.81</v>
      </c>
      <c r="Q130" s="9">
        <v>291.89999999999998</v>
      </c>
      <c r="R130" s="9">
        <v>221.88</v>
      </c>
      <c r="S130" s="77">
        <v>62.92</v>
      </c>
      <c r="T130" s="74">
        <v>2</v>
      </c>
      <c r="U130" s="81">
        <v>3</v>
      </c>
      <c r="V130" s="81">
        <v>3</v>
      </c>
    </row>
    <row r="131" spans="1:22" x14ac:dyDescent="0.25">
      <c r="A131" s="81">
        <v>4</v>
      </c>
      <c r="B131" s="13" t="s">
        <v>165</v>
      </c>
      <c r="C131" s="9">
        <v>300</v>
      </c>
      <c r="D131" s="9">
        <v>300</v>
      </c>
      <c r="E131" s="9">
        <v>10</v>
      </c>
      <c r="F131" s="9">
        <v>15</v>
      </c>
      <c r="G131" s="9">
        <v>270</v>
      </c>
      <c r="H131" s="9">
        <v>145</v>
      </c>
      <c r="I131" s="9">
        <v>18</v>
      </c>
      <c r="J131" s="9">
        <v>119.78</v>
      </c>
      <c r="K131" s="9">
        <v>94</v>
      </c>
      <c r="L131" s="9">
        <v>20410.21</v>
      </c>
      <c r="M131" s="9">
        <v>1360.7</v>
      </c>
      <c r="N131" s="9">
        <v>750.59</v>
      </c>
      <c r="O131" s="9">
        <v>130.54</v>
      </c>
      <c r="P131" s="9">
        <v>6754.83</v>
      </c>
      <c r="Q131" s="9">
        <v>450.32</v>
      </c>
      <c r="R131" s="9">
        <v>342.13</v>
      </c>
      <c r="S131" s="77">
        <v>75.099999999999994</v>
      </c>
      <c r="T131" s="74">
        <v>2</v>
      </c>
      <c r="U131" s="81">
        <v>4</v>
      </c>
      <c r="V131" s="81">
        <v>4</v>
      </c>
    </row>
    <row r="132" spans="1:22" x14ac:dyDescent="0.25">
      <c r="A132" s="81">
        <v>5</v>
      </c>
      <c r="B132" s="13" t="s">
        <v>187</v>
      </c>
      <c r="C132" s="9">
        <v>350</v>
      </c>
      <c r="D132" s="9">
        <v>350</v>
      </c>
      <c r="E132" s="9">
        <v>12</v>
      </c>
      <c r="F132" s="9">
        <v>19</v>
      </c>
      <c r="G132" s="9">
        <v>312</v>
      </c>
      <c r="H132" s="9">
        <v>169</v>
      </c>
      <c r="I132" s="9">
        <v>20</v>
      </c>
      <c r="J132" s="9">
        <v>173.87</v>
      </c>
      <c r="K132" s="9">
        <v>136.5</v>
      </c>
      <c r="L132" s="9">
        <v>40295.089999999997</v>
      </c>
      <c r="M132" s="9">
        <v>2302.6</v>
      </c>
      <c r="N132" s="9">
        <v>1272.6099999999999</v>
      </c>
      <c r="O132" s="9">
        <v>152.22999999999999</v>
      </c>
      <c r="P132" s="9">
        <v>13585.82</v>
      </c>
      <c r="Q132" s="9">
        <v>776.33</v>
      </c>
      <c r="R132" s="9">
        <v>589.29</v>
      </c>
      <c r="S132" s="77">
        <v>88.39</v>
      </c>
      <c r="T132" s="74">
        <v>2</v>
      </c>
      <c r="U132" s="81">
        <v>5</v>
      </c>
      <c r="V132" s="81">
        <v>5</v>
      </c>
    </row>
    <row r="133" spans="1:22" ht="15.75" thickBot="1" x14ac:dyDescent="0.3">
      <c r="A133" s="81">
        <v>6</v>
      </c>
      <c r="B133" s="15" t="s">
        <v>211</v>
      </c>
      <c r="C133" s="16">
        <v>400</v>
      </c>
      <c r="D133" s="16">
        <v>400</v>
      </c>
      <c r="E133" s="16">
        <v>13</v>
      </c>
      <c r="F133" s="16">
        <v>21</v>
      </c>
      <c r="G133" s="16">
        <v>358</v>
      </c>
      <c r="H133" s="16">
        <v>193.5</v>
      </c>
      <c r="I133" s="16">
        <v>22</v>
      </c>
      <c r="J133" s="16">
        <v>218.69</v>
      </c>
      <c r="K133" s="16">
        <v>171.7</v>
      </c>
      <c r="L133" s="16">
        <v>66621.41</v>
      </c>
      <c r="M133" s="16">
        <v>3331.1</v>
      </c>
      <c r="N133" s="16">
        <v>1836.23</v>
      </c>
      <c r="O133" s="16">
        <v>174.54</v>
      </c>
      <c r="P133" s="16">
        <v>22412.67</v>
      </c>
      <c r="Q133" s="16">
        <v>1120.6300000000001</v>
      </c>
      <c r="R133" s="16">
        <v>849.93</v>
      </c>
      <c r="S133" s="78">
        <v>101.23</v>
      </c>
      <c r="T133" s="75">
        <v>2</v>
      </c>
      <c r="U133" s="81">
        <v>6</v>
      </c>
      <c r="V133" s="81">
        <v>6</v>
      </c>
    </row>
    <row r="134" spans="1:22" x14ac:dyDescent="0.25">
      <c r="A134" s="80">
        <v>1</v>
      </c>
      <c r="B134" s="10" t="s">
        <v>143</v>
      </c>
      <c r="C134" s="11">
        <v>155</v>
      </c>
      <c r="D134" s="11">
        <v>151</v>
      </c>
      <c r="E134" s="11">
        <v>8.5</v>
      </c>
      <c r="F134" s="11">
        <v>12.5</v>
      </c>
      <c r="G134" s="11">
        <v>130</v>
      </c>
      <c r="H134" s="11">
        <v>71.25</v>
      </c>
      <c r="I134" s="11">
        <v>11</v>
      </c>
      <c r="J134" s="11">
        <v>49.84</v>
      </c>
      <c r="K134" s="11">
        <v>39.1</v>
      </c>
      <c r="L134" s="11">
        <v>2117.61</v>
      </c>
      <c r="M134" s="11">
        <v>273.2</v>
      </c>
      <c r="N134" s="11">
        <v>155.69</v>
      </c>
      <c r="O134" s="11">
        <v>65.180000000000007</v>
      </c>
      <c r="P134" s="11">
        <v>718.46</v>
      </c>
      <c r="Q134" s="11">
        <v>95.16</v>
      </c>
      <c r="R134" s="11">
        <v>72.78</v>
      </c>
      <c r="S134" s="76">
        <v>37.97</v>
      </c>
      <c r="T134" s="73">
        <v>3</v>
      </c>
      <c r="U134" s="80">
        <v>1</v>
      </c>
      <c r="V134" s="80">
        <v>1</v>
      </c>
    </row>
    <row r="135" spans="1:22" x14ac:dyDescent="0.25">
      <c r="A135" s="81">
        <v>2</v>
      </c>
      <c r="B135" s="13" t="s">
        <v>148</v>
      </c>
      <c r="C135" s="9">
        <v>204</v>
      </c>
      <c r="D135" s="9">
        <v>201</v>
      </c>
      <c r="E135" s="9">
        <v>9</v>
      </c>
      <c r="F135" s="9">
        <v>14</v>
      </c>
      <c r="G135" s="9">
        <v>176</v>
      </c>
      <c r="H135" s="9">
        <v>96</v>
      </c>
      <c r="I135" s="9">
        <v>13</v>
      </c>
      <c r="J135" s="9">
        <v>73.569999999999993</v>
      </c>
      <c r="K135" s="9">
        <v>57.8</v>
      </c>
      <c r="L135" s="9">
        <v>5602.48</v>
      </c>
      <c r="M135" s="9">
        <v>549.29999999999995</v>
      </c>
      <c r="N135" s="9">
        <v>308.35000000000002</v>
      </c>
      <c r="O135" s="9">
        <v>87.26</v>
      </c>
      <c r="P135" s="9">
        <v>1896.76</v>
      </c>
      <c r="Q135" s="9">
        <v>188.73</v>
      </c>
      <c r="R135" s="9">
        <v>143.72</v>
      </c>
      <c r="S135" s="77">
        <v>50.78</v>
      </c>
      <c r="T135" s="74">
        <v>3</v>
      </c>
      <c r="U135" s="81">
        <v>2</v>
      </c>
      <c r="V135" s="81">
        <v>2</v>
      </c>
    </row>
    <row r="136" spans="1:22" x14ac:dyDescent="0.25">
      <c r="A136" s="81">
        <v>3</v>
      </c>
      <c r="B136" s="13" t="s">
        <v>156</v>
      </c>
      <c r="C136" s="9">
        <v>253</v>
      </c>
      <c r="D136" s="9">
        <v>251</v>
      </c>
      <c r="E136" s="9">
        <v>10</v>
      </c>
      <c r="F136" s="9">
        <v>15.5</v>
      </c>
      <c r="G136" s="9">
        <v>222</v>
      </c>
      <c r="H136" s="9">
        <v>120.5</v>
      </c>
      <c r="I136" s="9">
        <v>16</v>
      </c>
      <c r="J136" s="9">
        <v>102.21</v>
      </c>
      <c r="K136" s="9">
        <v>80.2</v>
      </c>
      <c r="L136" s="9">
        <v>12153.56</v>
      </c>
      <c r="M136" s="9">
        <v>960.8</v>
      </c>
      <c r="N136" s="9">
        <v>535.41</v>
      </c>
      <c r="O136" s="9">
        <v>109.05</v>
      </c>
      <c r="P136" s="9">
        <v>4088.75</v>
      </c>
      <c r="Q136" s="9">
        <v>325.8</v>
      </c>
      <c r="R136" s="9">
        <v>247.85</v>
      </c>
      <c r="S136" s="77">
        <v>63.25</v>
      </c>
      <c r="T136" s="74">
        <v>3</v>
      </c>
      <c r="U136" s="81">
        <v>3</v>
      </c>
      <c r="V136" s="81">
        <v>3</v>
      </c>
    </row>
    <row r="137" spans="1:22" x14ac:dyDescent="0.25">
      <c r="A137" s="81">
        <v>4</v>
      </c>
      <c r="B137" s="13" t="s">
        <v>166</v>
      </c>
      <c r="C137" s="9">
        <v>300</v>
      </c>
      <c r="D137" s="9">
        <v>305</v>
      </c>
      <c r="E137" s="9">
        <v>15</v>
      </c>
      <c r="F137" s="9">
        <v>15</v>
      </c>
      <c r="G137" s="9">
        <v>270</v>
      </c>
      <c r="H137" s="9">
        <v>145</v>
      </c>
      <c r="I137" s="9">
        <v>18</v>
      </c>
      <c r="J137" s="9">
        <v>134.78</v>
      </c>
      <c r="K137" s="9">
        <v>105.8</v>
      </c>
      <c r="L137" s="9">
        <v>21535.21</v>
      </c>
      <c r="M137" s="9">
        <v>1435.7</v>
      </c>
      <c r="N137" s="9">
        <v>806.84</v>
      </c>
      <c r="O137" s="9">
        <v>126.4</v>
      </c>
      <c r="P137" s="9">
        <v>7104.76</v>
      </c>
      <c r="Q137" s="9">
        <v>465.89</v>
      </c>
      <c r="R137" s="9">
        <v>358.04</v>
      </c>
      <c r="S137" s="77">
        <v>72.599999999999994</v>
      </c>
      <c r="T137" s="74">
        <v>3</v>
      </c>
      <c r="U137" s="81">
        <v>4</v>
      </c>
      <c r="V137" s="81">
        <v>4</v>
      </c>
    </row>
    <row r="138" spans="1:22" x14ac:dyDescent="0.25">
      <c r="A138" s="81">
        <v>5</v>
      </c>
      <c r="B138" s="13" t="s">
        <v>188</v>
      </c>
      <c r="C138" s="9">
        <v>355</v>
      </c>
      <c r="D138" s="9">
        <v>351</v>
      </c>
      <c r="E138" s="9">
        <v>13.5</v>
      </c>
      <c r="F138" s="9">
        <v>21.5</v>
      </c>
      <c r="G138" s="9">
        <v>312</v>
      </c>
      <c r="H138" s="9">
        <v>168.75</v>
      </c>
      <c r="I138" s="9">
        <v>20</v>
      </c>
      <c r="J138" s="9">
        <v>196.48</v>
      </c>
      <c r="K138" s="9">
        <v>154.19999999999999</v>
      </c>
      <c r="L138" s="9">
        <v>46230.77</v>
      </c>
      <c r="M138" s="9">
        <v>2604.6</v>
      </c>
      <c r="N138" s="9">
        <v>1448.66</v>
      </c>
      <c r="O138" s="9">
        <v>153.38999999999999</v>
      </c>
      <c r="P138" s="9">
        <v>15506.81</v>
      </c>
      <c r="Q138" s="9">
        <v>883.58</v>
      </c>
      <c r="R138" s="9">
        <v>671.24</v>
      </c>
      <c r="S138" s="77">
        <v>88.84</v>
      </c>
      <c r="T138" s="74">
        <v>3</v>
      </c>
      <c r="U138" s="81">
        <v>5</v>
      </c>
      <c r="V138" s="81">
        <v>5</v>
      </c>
    </row>
    <row r="139" spans="1:22" ht="15.75" thickBot="1" x14ac:dyDescent="0.3">
      <c r="A139" s="81">
        <v>6</v>
      </c>
      <c r="B139" s="18" t="s">
        <v>212</v>
      </c>
      <c r="C139" s="19">
        <v>406</v>
      </c>
      <c r="D139" s="19">
        <v>403</v>
      </c>
      <c r="E139" s="19">
        <v>16</v>
      </c>
      <c r="F139" s="19">
        <v>24</v>
      </c>
      <c r="G139" s="19">
        <v>358</v>
      </c>
      <c r="H139" s="19">
        <v>193.5</v>
      </c>
      <c r="I139" s="19">
        <v>22</v>
      </c>
      <c r="J139" s="19">
        <v>254.87</v>
      </c>
      <c r="K139" s="19">
        <v>200.1</v>
      </c>
      <c r="L139" s="19">
        <v>78039.22</v>
      </c>
      <c r="M139" s="19">
        <v>3844.3</v>
      </c>
      <c r="N139" s="19">
        <v>2139.84</v>
      </c>
      <c r="O139" s="19">
        <v>174.98</v>
      </c>
      <c r="P139" s="19">
        <v>26200.19</v>
      </c>
      <c r="Q139" s="19">
        <v>1300.26</v>
      </c>
      <c r="R139" s="19">
        <v>988.59</v>
      </c>
      <c r="S139" s="90">
        <v>101.39</v>
      </c>
      <c r="T139" s="74">
        <v>3</v>
      </c>
      <c r="U139" s="81">
        <v>6</v>
      </c>
      <c r="V139" s="81">
        <v>6</v>
      </c>
    </row>
    <row r="140" spans="1:22" x14ac:dyDescent="0.25">
      <c r="A140" s="85">
        <v>1</v>
      </c>
      <c r="B140" s="10" t="s">
        <v>144</v>
      </c>
      <c r="C140" s="11">
        <v>160</v>
      </c>
      <c r="D140" s="11">
        <v>152</v>
      </c>
      <c r="E140" s="11">
        <v>10</v>
      </c>
      <c r="F140" s="11">
        <v>15</v>
      </c>
      <c r="G140" s="11">
        <v>130</v>
      </c>
      <c r="H140" s="11">
        <v>71</v>
      </c>
      <c r="I140" s="11">
        <v>11</v>
      </c>
      <c r="J140" s="11">
        <v>59.64</v>
      </c>
      <c r="K140" s="11">
        <v>46.8</v>
      </c>
      <c r="L140" s="11">
        <v>2629.16</v>
      </c>
      <c r="M140" s="11">
        <v>328.6</v>
      </c>
      <c r="N140" s="11">
        <v>189.67</v>
      </c>
      <c r="O140" s="11">
        <v>66.400000000000006</v>
      </c>
      <c r="P140" s="11">
        <v>879.66</v>
      </c>
      <c r="Q140" s="11">
        <v>115.74</v>
      </c>
      <c r="R140" s="11">
        <v>88.65</v>
      </c>
      <c r="S140" s="76">
        <v>38.409999999999997</v>
      </c>
      <c r="T140" s="92">
        <v>4</v>
      </c>
      <c r="U140" s="85">
        <v>1</v>
      </c>
      <c r="V140" s="85">
        <v>1</v>
      </c>
    </row>
    <row r="141" spans="1:22" x14ac:dyDescent="0.25">
      <c r="A141" s="86">
        <v>2</v>
      </c>
      <c r="B141" s="13" t="s">
        <v>149</v>
      </c>
      <c r="C141" s="9">
        <v>210</v>
      </c>
      <c r="D141" s="9">
        <v>201</v>
      </c>
      <c r="E141" s="9">
        <v>10.5</v>
      </c>
      <c r="F141" s="9">
        <v>17</v>
      </c>
      <c r="G141" s="9">
        <v>176</v>
      </c>
      <c r="H141" s="9">
        <v>95.25</v>
      </c>
      <c r="I141" s="9">
        <v>13</v>
      </c>
      <c r="J141" s="9">
        <v>88.27</v>
      </c>
      <c r="K141" s="9">
        <v>69.3</v>
      </c>
      <c r="L141" s="9">
        <v>6962.62</v>
      </c>
      <c r="M141" s="9">
        <v>663.1</v>
      </c>
      <c r="N141" s="9">
        <v>376.57</v>
      </c>
      <c r="O141" s="9">
        <v>88.81</v>
      </c>
      <c r="P141" s="9">
        <v>2303.59</v>
      </c>
      <c r="Q141" s="9">
        <v>229.21</v>
      </c>
      <c r="R141" s="9">
        <v>174.72</v>
      </c>
      <c r="S141" s="77">
        <v>51.09</v>
      </c>
      <c r="T141" s="93">
        <v>4</v>
      </c>
      <c r="U141" s="86">
        <v>2</v>
      </c>
      <c r="V141" s="86">
        <v>2</v>
      </c>
    </row>
    <row r="142" spans="1:22" x14ac:dyDescent="0.25">
      <c r="A142" s="86">
        <v>3</v>
      </c>
      <c r="B142" s="13" t="s">
        <v>157</v>
      </c>
      <c r="C142" s="9">
        <v>257</v>
      </c>
      <c r="D142" s="9">
        <v>252</v>
      </c>
      <c r="E142" s="9">
        <v>11</v>
      </c>
      <c r="F142" s="9">
        <v>17.5</v>
      </c>
      <c r="G142" s="9">
        <v>222</v>
      </c>
      <c r="H142" s="9">
        <v>120.5</v>
      </c>
      <c r="I142" s="9">
        <v>16</v>
      </c>
      <c r="J142" s="9">
        <v>114.82</v>
      </c>
      <c r="K142" s="9">
        <v>90.1</v>
      </c>
      <c r="L142" s="9">
        <v>13927.17</v>
      </c>
      <c r="M142" s="9">
        <v>1083.8</v>
      </c>
      <c r="N142" s="9">
        <v>607.66999999999996</v>
      </c>
      <c r="O142" s="9">
        <v>110.14</v>
      </c>
      <c r="P142" s="9">
        <v>4672.01</v>
      </c>
      <c r="Q142" s="9">
        <v>370.79</v>
      </c>
      <c r="R142" s="9">
        <v>282.18</v>
      </c>
      <c r="S142" s="77">
        <v>63.79</v>
      </c>
      <c r="T142" s="93">
        <v>4</v>
      </c>
      <c r="U142" s="86">
        <v>3</v>
      </c>
      <c r="V142" s="86">
        <v>3</v>
      </c>
    </row>
    <row r="143" spans="1:22" x14ac:dyDescent="0.25">
      <c r="A143" s="86">
        <v>4</v>
      </c>
      <c r="B143" s="13" t="s">
        <v>167</v>
      </c>
      <c r="C143" s="9">
        <v>304</v>
      </c>
      <c r="D143" s="9">
        <v>301</v>
      </c>
      <c r="E143" s="9">
        <v>11</v>
      </c>
      <c r="F143" s="9">
        <v>17</v>
      </c>
      <c r="G143" s="9">
        <v>270</v>
      </c>
      <c r="H143" s="9">
        <v>145</v>
      </c>
      <c r="I143" s="9">
        <v>18</v>
      </c>
      <c r="J143" s="9">
        <v>134.82</v>
      </c>
      <c r="K143" s="9">
        <v>105.8</v>
      </c>
      <c r="L143" s="9">
        <v>23380.49</v>
      </c>
      <c r="M143" s="9">
        <v>1538.2</v>
      </c>
      <c r="N143" s="9">
        <v>852.74</v>
      </c>
      <c r="O143" s="9">
        <v>131.69</v>
      </c>
      <c r="P143" s="9">
        <v>7732.59</v>
      </c>
      <c r="Q143" s="9">
        <v>513.79</v>
      </c>
      <c r="R143" s="9">
        <v>390.46</v>
      </c>
      <c r="S143" s="77">
        <v>75.73</v>
      </c>
      <c r="T143" s="93">
        <v>4</v>
      </c>
      <c r="U143" s="86">
        <v>4</v>
      </c>
      <c r="V143" s="86">
        <v>4</v>
      </c>
    </row>
    <row r="144" spans="1:22" x14ac:dyDescent="0.25">
      <c r="A144" s="86">
        <v>5</v>
      </c>
      <c r="B144" s="13" t="s">
        <v>189</v>
      </c>
      <c r="C144" s="9">
        <v>360</v>
      </c>
      <c r="D144" s="9">
        <v>352</v>
      </c>
      <c r="E144" s="9">
        <v>15</v>
      </c>
      <c r="F144" s="9">
        <v>24</v>
      </c>
      <c r="G144" s="9">
        <v>312</v>
      </c>
      <c r="H144" s="9">
        <v>168.5</v>
      </c>
      <c r="I144" s="9">
        <v>20</v>
      </c>
      <c r="J144" s="9">
        <v>219.19</v>
      </c>
      <c r="K144" s="9">
        <v>172.1</v>
      </c>
      <c r="L144" s="9">
        <v>52353.7</v>
      </c>
      <c r="M144" s="9">
        <v>2908.5</v>
      </c>
      <c r="N144" s="9">
        <v>1627.8</v>
      </c>
      <c r="O144" s="9">
        <v>154.55000000000001</v>
      </c>
      <c r="P144" s="9">
        <v>17459.86</v>
      </c>
      <c r="Q144" s="9">
        <v>992.04</v>
      </c>
      <c r="R144" s="9">
        <v>754.25</v>
      </c>
      <c r="S144" s="77">
        <v>89.25</v>
      </c>
      <c r="T144" s="93">
        <v>4</v>
      </c>
      <c r="U144" s="86">
        <v>5</v>
      </c>
      <c r="V144" s="86">
        <v>5</v>
      </c>
    </row>
    <row r="145" spans="1:22" ht="15.75" thickBot="1" x14ac:dyDescent="0.3">
      <c r="A145" s="87">
        <v>6</v>
      </c>
      <c r="B145" s="15" t="s">
        <v>213</v>
      </c>
      <c r="C145" s="16">
        <v>414</v>
      </c>
      <c r="D145" s="16">
        <v>405</v>
      </c>
      <c r="E145" s="16">
        <v>18</v>
      </c>
      <c r="F145" s="16">
        <v>28</v>
      </c>
      <c r="G145" s="16">
        <v>358</v>
      </c>
      <c r="H145" s="16">
        <v>193.5</v>
      </c>
      <c r="I145" s="16">
        <v>22</v>
      </c>
      <c r="J145" s="16">
        <v>295.39</v>
      </c>
      <c r="K145" s="16">
        <v>231.9</v>
      </c>
      <c r="L145" s="16">
        <v>92771.14</v>
      </c>
      <c r="M145" s="16">
        <v>4481.7</v>
      </c>
      <c r="N145" s="16">
        <v>2513.15</v>
      </c>
      <c r="O145" s="16">
        <v>177.22</v>
      </c>
      <c r="P145" s="16">
        <v>31026.87</v>
      </c>
      <c r="Q145" s="16">
        <v>1532.19</v>
      </c>
      <c r="R145" s="16">
        <v>1165.56</v>
      </c>
      <c r="S145" s="78">
        <v>102.49</v>
      </c>
      <c r="T145" s="94">
        <v>4</v>
      </c>
      <c r="U145" s="87">
        <v>6</v>
      </c>
      <c r="V145" s="87">
        <v>6</v>
      </c>
    </row>
    <row r="146" spans="1:22" ht="15.75" thickBot="1" x14ac:dyDescent="0.3">
      <c r="A146" s="88">
        <v>1</v>
      </c>
      <c r="B146" s="38" t="s">
        <v>214</v>
      </c>
      <c r="C146" s="39">
        <v>420</v>
      </c>
      <c r="D146" s="39">
        <v>403</v>
      </c>
      <c r="E146" s="39">
        <v>20</v>
      </c>
      <c r="F146" s="39">
        <v>31</v>
      </c>
      <c r="G146" s="39">
        <v>358</v>
      </c>
      <c r="H146" s="39">
        <v>191.5</v>
      </c>
      <c r="I146" s="39">
        <v>22</v>
      </c>
      <c r="J146" s="39">
        <v>325.61</v>
      </c>
      <c r="K146" s="39">
        <v>255.6</v>
      </c>
      <c r="L146" s="39">
        <v>103629.7</v>
      </c>
      <c r="M146" s="39">
        <v>4934.8</v>
      </c>
      <c r="N146" s="39">
        <v>2786.46</v>
      </c>
      <c r="O146" s="39">
        <v>178.4</v>
      </c>
      <c r="P146" s="39">
        <v>33850.080000000002</v>
      </c>
      <c r="Q146" s="39">
        <v>1679.9</v>
      </c>
      <c r="R146" s="39">
        <v>1279.67</v>
      </c>
      <c r="S146" s="89">
        <v>101.96</v>
      </c>
      <c r="T146" s="95">
        <v>4.5</v>
      </c>
      <c r="U146" s="88">
        <v>1</v>
      </c>
      <c r="V146" s="88">
        <v>1</v>
      </c>
    </row>
    <row r="147" spans="1:22" x14ac:dyDescent="0.25">
      <c r="A147" s="85">
        <v>1</v>
      </c>
      <c r="B147" s="10" t="s">
        <v>145</v>
      </c>
      <c r="C147" s="11">
        <v>166</v>
      </c>
      <c r="D147" s="11">
        <v>153</v>
      </c>
      <c r="E147" s="11">
        <v>12</v>
      </c>
      <c r="F147" s="11">
        <v>18</v>
      </c>
      <c r="G147" s="11">
        <v>130</v>
      </c>
      <c r="H147" s="11">
        <v>70.5</v>
      </c>
      <c r="I147" s="11">
        <v>11</v>
      </c>
      <c r="J147" s="11">
        <v>71.72</v>
      </c>
      <c r="K147" s="11">
        <v>56.3</v>
      </c>
      <c r="L147" s="11">
        <v>3291.43</v>
      </c>
      <c r="M147" s="11">
        <v>396.6</v>
      </c>
      <c r="N147" s="11">
        <v>232.39</v>
      </c>
      <c r="O147" s="11">
        <v>67.739999999999995</v>
      </c>
      <c r="P147" s="11">
        <v>1077.1300000000001</v>
      </c>
      <c r="Q147" s="11">
        <v>140.80000000000001</v>
      </c>
      <c r="R147" s="11">
        <v>108.12</v>
      </c>
      <c r="S147" s="76">
        <v>38.75</v>
      </c>
      <c r="T147" s="92">
        <v>5</v>
      </c>
      <c r="U147" s="85">
        <v>1</v>
      </c>
      <c r="V147" s="85">
        <v>1</v>
      </c>
    </row>
    <row r="148" spans="1:22" x14ac:dyDescent="0.25">
      <c r="A148" s="86">
        <v>2</v>
      </c>
      <c r="B148" s="13" t="s">
        <v>150</v>
      </c>
      <c r="C148" s="9">
        <v>214</v>
      </c>
      <c r="D148" s="9">
        <v>202</v>
      </c>
      <c r="E148" s="9">
        <v>12</v>
      </c>
      <c r="F148" s="9">
        <v>19</v>
      </c>
      <c r="G148" s="9">
        <v>176</v>
      </c>
      <c r="H148" s="9">
        <v>95</v>
      </c>
      <c r="I148" s="9">
        <v>13</v>
      </c>
      <c r="J148" s="9">
        <v>99.33</v>
      </c>
      <c r="K148" s="9">
        <v>78</v>
      </c>
      <c r="L148" s="9">
        <v>7970.4</v>
      </c>
      <c r="M148" s="9">
        <v>744.9</v>
      </c>
      <c r="N148" s="9">
        <v>426.84</v>
      </c>
      <c r="O148" s="9">
        <v>89.58</v>
      </c>
      <c r="P148" s="9">
        <v>2613.87</v>
      </c>
      <c r="Q148" s="9">
        <v>258.8</v>
      </c>
      <c r="R148" s="9">
        <v>197.63</v>
      </c>
      <c r="S148" s="77">
        <v>51.3</v>
      </c>
      <c r="T148" s="93">
        <v>5</v>
      </c>
      <c r="U148" s="86">
        <v>2</v>
      </c>
      <c r="V148" s="86">
        <v>2</v>
      </c>
    </row>
    <row r="149" spans="1:22" x14ac:dyDescent="0.25">
      <c r="A149" s="86">
        <v>3</v>
      </c>
      <c r="B149" s="13" t="s">
        <v>158</v>
      </c>
      <c r="C149" s="9">
        <v>262</v>
      </c>
      <c r="D149" s="9">
        <v>253</v>
      </c>
      <c r="E149" s="9">
        <v>12.5</v>
      </c>
      <c r="F149" s="9">
        <v>20</v>
      </c>
      <c r="G149" s="9">
        <v>222</v>
      </c>
      <c r="H149" s="9">
        <v>120.25</v>
      </c>
      <c r="I149" s="9">
        <v>16</v>
      </c>
      <c r="J149" s="9">
        <v>131.15</v>
      </c>
      <c r="K149" s="9">
        <v>103</v>
      </c>
      <c r="L149" s="9">
        <v>16243.92</v>
      </c>
      <c r="M149" s="9">
        <v>1240</v>
      </c>
      <c r="N149" s="9">
        <v>701.07</v>
      </c>
      <c r="O149" s="9">
        <v>111.29</v>
      </c>
      <c r="P149" s="9">
        <v>5404.02</v>
      </c>
      <c r="Q149" s="9">
        <v>427.2</v>
      </c>
      <c r="R149" s="9">
        <v>325.45999999999998</v>
      </c>
      <c r="S149" s="77">
        <v>64.19</v>
      </c>
      <c r="T149" s="93">
        <v>5</v>
      </c>
      <c r="U149" s="86">
        <v>3</v>
      </c>
      <c r="V149" s="86">
        <v>3</v>
      </c>
    </row>
    <row r="150" spans="1:22" x14ac:dyDescent="0.25">
      <c r="A150" s="86">
        <v>4</v>
      </c>
      <c r="B150" s="13" t="s">
        <v>168</v>
      </c>
      <c r="C150" s="9">
        <v>308</v>
      </c>
      <c r="D150" s="9">
        <v>301</v>
      </c>
      <c r="E150" s="9">
        <v>12</v>
      </c>
      <c r="F150" s="9">
        <v>19</v>
      </c>
      <c r="G150" s="9">
        <v>270</v>
      </c>
      <c r="H150" s="9">
        <v>144.5</v>
      </c>
      <c r="I150" s="9">
        <v>18</v>
      </c>
      <c r="J150" s="9">
        <v>149.56</v>
      </c>
      <c r="K150" s="9">
        <v>117.4</v>
      </c>
      <c r="L150" s="9">
        <v>26362.99</v>
      </c>
      <c r="M150" s="9">
        <v>1711.9</v>
      </c>
      <c r="N150" s="9">
        <v>953.96</v>
      </c>
      <c r="O150" s="9">
        <v>132.77000000000001</v>
      </c>
      <c r="P150" s="9">
        <v>8642.7800000000007</v>
      </c>
      <c r="Q150" s="9">
        <v>574.27</v>
      </c>
      <c r="R150" s="9">
        <v>436.61</v>
      </c>
      <c r="S150" s="77">
        <v>76.02</v>
      </c>
      <c r="T150" s="93">
        <v>5</v>
      </c>
      <c r="U150" s="86">
        <v>4</v>
      </c>
      <c r="V150" s="86">
        <v>4</v>
      </c>
    </row>
    <row r="151" spans="1:22" x14ac:dyDescent="0.25">
      <c r="A151" s="86">
        <v>5</v>
      </c>
      <c r="B151" s="13" t="s">
        <v>190</v>
      </c>
      <c r="C151" s="9">
        <v>365</v>
      </c>
      <c r="D151" s="9">
        <v>353</v>
      </c>
      <c r="E151" s="9">
        <v>16.5</v>
      </c>
      <c r="F151" s="9">
        <v>26.5</v>
      </c>
      <c r="G151" s="9">
        <v>312</v>
      </c>
      <c r="H151" s="9">
        <v>168.25</v>
      </c>
      <c r="I151" s="9">
        <v>20</v>
      </c>
      <c r="J151" s="9">
        <v>242</v>
      </c>
      <c r="K151" s="9">
        <v>190</v>
      </c>
      <c r="L151" s="9">
        <v>58667.44</v>
      </c>
      <c r="M151" s="9">
        <v>3214.7</v>
      </c>
      <c r="N151" s="9">
        <v>1810.04</v>
      </c>
      <c r="O151" s="9">
        <v>155.69999999999999</v>
      </c>
      <c r="P151" s="9">
        <v>19445.3</v>
      </c>
      <c r="Q151" s="9">
        <v>1101.72</v>
      </c>
      <c r="R151" s="9">
        <v>838.34</v>
      </c>
      <c r="S151" s="77">
        <v>89.64</v>
      </c>
      <c r="T151" s="93">
        <v>5</v>
      </c>
      <c r="U151" s="86">
        <v>5</v>
      </c>
      <c r="V151" s="86">
        <v>5</v>
      </c>
    </row>
    <row r="152" spans="1:22" ht="15.75" thickBot="1" x14ac:dyDescent="0.3">
      <c r="A152" s="87">
        <v>6</v>
      </c>
      <c r="B152" s="15" t="s">
        <v>215</v>
      </c>
      <c r="C152" s="16">
        <v>429</v>
      </c>
      <c r="D152" s="16">
        <v>400</v>
      </c>
      <c r="E152" s="16">
        <v>23</v>
      </c>
      <c r="F152" s="16">
        <v>35.5</v>
      </c>
      <c r="G152" s="16">
        <v>358</v>
      </c>
      <c r="H152" s="16">
        <v>188.5</v>
      </c>
      <c r="I152" s="16">
        <v>22</v>
      </c>
      <c r="J152" s="16">
        <v>370.49</v>
      </c>
      <c r="K152" s="16">
        <v>290.8</v>
      </c>
      <c r="L152" s="16">
        <v>120290.27</v>
      </c>
      <c r="M152" s="16">
        <v>5607.9</v>
      </c>
      <c r="N152" s="16">
        <v>3198.49</v>
      </c>
      <c r="O152" s="16">
        <v>180.19</v>
      </c>
      <c r="P152" s="16">
        <v>37914.870000000003</v>
      </c>
      <c r="Q152" s="16">
        <v>1895.74</v>
      </c>
      <c r="R152" s="16">
        <v>1447.08</v>
      </c>
      <c r="S152" s="78">
        <v>101.16</v>
      </c>
      <c r="T152" s="94">
        <v>5</v>
      </c>
      <c r="U152" s="87">
        <v>6</v>
      </c>
      <c r="V152" s="87">
        <v>6</v>
      </c>
    </row>
    <row r="153" spans="1:22" x14ac:dyDescent="0.25">
      <c r="A153" s="85">
        <v>1</v>
      </c>
      <c r="B153" s="10" t="s">
        <v>151</v>
      </c>
      <c r="C153" s="11">
        <v>220</v>
      </c>
      <c r="D153" s="11">
        <v>202</v>
      </c>
      <c r="E153" s="11">
        <v>14</v>
      </c>
      <c r="F153" s="11">
        <v>22</v>
      </c>
      <c r="G153" s="11">
        <v>176</v>
      </c>
      <c r="H153" s="11">
        <v>94</v>
      </c>
      <c r="I153" s="11">
        <v>13</v>
      </c>
      <c r="J153" s="11">
        <v>114.97</v>
      </c>
      <c r="K153" s="11">
        <v>90.3</v>
      </c>
      <c r="L153" s="11">
        <v>9488.15</v>
      </c>
      <c r="M153" s="11">
        <v>862.6</v>
      </c>
      <c r="N153" s="11">
        <v>500.34</v>
      </c>
      <c r="O153" s="11">
        <v>90.84</v>
      </c>
      <c r="P153" s="11">
        <v>3027.75</v>
      </c>
      <c r="Q153" s="11">
        <v>299.77999999999997</v>
      </c>
      <c r="R153" s="11">
        <v>229.45</v>
      </c>
      <c r="S153" s="76">
        <v>51.32</v>
      </c>
      <c r="T153" s="92">
        <v>6</v>
      </c>
      <c r="U153" s="85">
        <v>1</v>
      </c>
      <c r="V153" s="85">
        <v>1</v>
      </c>
    </row>
    <row r="154" spans="1:22" x14ac:dyDescent="0.25">
      <c r="A154" s="86">
        <v>2</v>
      </c>
      <c r="B154" s="13" t="s">
        <v>159</v>
      </c>
      <c r="C154" s="9">
        <v>267</v>
      </c>
      <c r="D154" s="9">
        <v>253</v>
      </c>
      <c r="E154" s="9">
        <v>14</v>
      </c>
      <c r="F154" s="9">
        <v>22.5</v>
      </c>
      <c r="G154" s="9">
        <v>222</v>
      </c>
      <c r="H154" s="9">
        <v>119.5</v>
      </c>
      <c r="I154" s="9">
        <v>16</v>
      </c>
      <c r="J154" s="9">
        <v>147.13</v>
      </c>
      <c r="K154" s="9">
        <v>115.5</v>
      </c>
      <c r="L154" s="9">
        <v>18593.240000000002</v>
      </c>
      <c r="M154" s="9">
        <v>1392.8</v>
      </c>
      <c r="N154" s="9">
        <v>793.96</v>
      </c>
      <c r="O154" s="9">
        <v>112.42</v>
      </c>
      <c r="P154" s="9">
        <v>6080.59</v>
      </c>
      <c r="Q154" s="9">
        <v>480.68</v>
      </c>
      <c r="R154" s="9">
        <v>366.65</v>
      </c>
      <c r="S154" s="77">
        <v>64.290000000000006</v>
      </c>
      <c r="T154" s="93">
        <v>6</v>
      </c>
      <c r="U154" s="86">
        <v>2</v>
      </c>
      <c r="V154" s="86">
        <v>2</v>
      </c>
    </row>
    <row r="155" spans="1:22" x14ac:dyDescent="0.25">
      <c r="A155" s="86">
        <v>3</v>
      </c>
      <c r="B155" s="13" t="s">
        <v>169</v>
      </c>
      <c r="C155" s="9">
        <v>312</v>
      </c>
      <c r="D155" s="9">
        <v>302</v>
      </c>
      <c r="E155" s="9">
        <v>13</v>
      </c>
      <c r="F155" s="9">
        <v>21</v>
      </c>
      <c r="G155" s="9">
        <v>270</v>
      </c>
      <c r="H155" s="9">
        <v>144.5</v>
      </c>
      <c r="I155" s="9">
        <v>18</v>
      </c>
      <c r="J155" s="9">
        <v>164.72</v>
      </c>
      <c r="K155" s="9">
        <v>129.30000000000001</v>
      </c>
      <c r="L155" s="9">
        <v>29508.74</v>
      </c>
      <c r="M155" s="9">
        <v>1891.6</v>
      </c>
      <c r="N155" s="9">
        <v>1059.44</v>
      </c>
      <c r="O155" s="9">
        <v>133.84</v>
      </c>
      <c r="P155" s="9">
        <v>9648.6</v>
      </c>
      <c r="Q155" s="9">
        <v>638.98</v>
      </c>
      <c r="R155" s="9">
        <v>485.99</v>
      </c>
      <c r="S155" s="77">
        <v>76.53</v>
      </c>
      <c r="T155" s="93">
        <v>6</v>
      </c>
      <c r="U155" s="86">
        <v>3</v>
      </c>
      <c r="V155" s="86">
        <v>3</v>
      </c>
    </row>
    <row r="156" spans="1:22" x14ac:dyDescent="0.25">
      <c r="A156" s="86">
        <v>4</v>
      </c>
      <c r="B156" s="13" t="s">
        <v>191</v>
      </c>
      <c r="C156" s="9">
        <v>369</v>
      </c>
      <c r="D156" s="9">
        <v>360</v>
      </c>
      <c r="E156" s="9">
        <v>18</v>
      </c>
      <c r="F156" s="9">
        <v>28.5</v>
      </c>
      <c r="G156" s="9">
        <v>312</v>
      </c>
      <c r="H156" s="9">
        <v>171</v>
      </c>
      <c r="I156" s="9">
        <v>20</v>
      </c>
      <c r="J156" s="9">
        <v>264.79000000000002</v>
      </c>
      <c r="K156" s="9">
        <v>207.9</v>
      </c>
      <c r="L156" s="9">
        <v>64960.86</v>
      </c>
      <c r="M156" s="9">
        <v>3520.9</v>
      </c>
      <c r="N156" s="9">
        <v>1991.8</v>
      </c>
      <c r="O156" s="9">
        <v>156.63</v>
      </c>
      <c r="P156" s="9">
        <v>22183.47</v>
      </c>
      <c r="Q156" s="9">
        <v>1232.42</v>
      </c>
      <c r="R156" s="9">
        <v>938.35</v>
      </c>
      <c r="S156" s="77">
        <v>91.53</v>
      </c>
      <c r="T156" s="93">
        <v>6</v>
      </c>
      <c r="U156" s="86">
        <v>4</v>
      </c>
      <c r="V156" s="86">
        <v>4</v>
      </c>
    </row>
    <row r="157" spans="1:22" ht="15.75" thickBot="1" x14ac:dyDescent="0.3">
      <c r="A157" s="87">
        <v>5</v>
      </c>
      <c r="B157" s="15" t="s">
        <v>216</v>
      </c>
      <c r="C157" s="16">
        <v>438</v>
      </c>
      <c r="D157" s="16">
        <v>370</v>
      </c>
      <c r="E157" s="16">
        <v>25</v>
      </c>
      <c r="F157" s="16">
        <v>40</v>
      </c>
      <c r="G157" s="16">
        <v>358</v>
      </c>
      <c r="H157" s="16">
        <v>172.5</v>
      </c>
      <c r="I157" s="16">
        <v>22</v>
      </c>
      <c r="J157" s="16">
        <v>389.65</v>
      </c>
      <c r="K157" s="16">
        <v>305.89999999999998</v>
      </c>
      <c r="L157" s="16">
        <v>128432.35</v>
      </c>
      <c r="M157" s="16">
        <v>5864.5</v>
      </c>
      <c r="N157" s="16">
        <v>3381.88</v>
      </c>
      <c r="O157" s="16">
        <v>181.55</v>
      </c>
      <c r="P157" s="16">
        <v>33828.589999999997</v>
      </c>
      <c r="Q157" s="16">
        <v>1828.57</v>
      </c>
      <c r="R157" s="16">
        <v>1400.59</v>
      </c>
      <c r="S157" s="78">
        <v>93.18</v>
      </c>
      <c r="T157" s="94">
        <v>6</v>
      </c>
      <c r="U157" s="87">
        <v>5</v>
      </c>
      <c r="V157" s="87">
        <v>5</v>
      </c>
    </row>
    <row r="158" spans="1:22" x14ac:dyDescent="0.25">
      <c r="A158" s="85">
        <v>1</v>
      </c>
      <c r="B158" s="10" t="s">
        <v>152</v>
      </c>
      <c r="C158" s="11">
        <v>226</v>
      </c>
      <c r="D158" s="11">
        <v>203</v>
      </c>
      <c r="E158" s="11">
        <v>16</v>
      </c>
      <c r="F158" s="11">
        <v>25</v>
      </c>
      <c r="G158" s="11">
        <v>176</v>
      </c>
      <c r="H158" s="11">
        <v>93.5</v>
      </c>
      <c r="I158" s="11">
        <v>13</v>
      </c>
      <c r="J158" s="11">
        <v>131.11000000000001</v>
      </c>
      <c r="K158" s="11">
        <v>102.9</v>
      </c>
      <c r="L158" s="11">
        <v>11136.66</v>
      </c>
      <c r="M158" s="11">
        <v>985.6</v>
      </c>
      <c r="N158" s="11">
        <v>578.16</v>
      </c>
      <c r="O158" s="11">
        <v>92.16</v>
      </c>
      <c r="P158" s="11">
        <v>3493.41</v>
      </c>
      <c r="Q158" s="11">
        <v>344.18</v>
      </c>
      <c r="R158" s="11">
        <v>263.98</v>
      </c>
      <c r="S158" s="76">
        <v>51.62</v>
      </c>
      <c r="T158" s="92">
        <v>7</v>
      </c>
      <c r="U158" s="85">
        <v>1</v>
      </c>
      <c r="V158" s="85">
        <v>1</v>
      </c>
    </row>
    <row r="159" spans="1:22" x14ac:dyDescent="0.25">
      <c r="A159" s="86">
        <v>2</v>
      </c>
      <c r="B159" s="13" t="s">
        <v>160</v>
      </c>
      <c r="C159" s="9">
        <v>274</v>
      </c>
      <c r="D159" s="9">
        <v>258</v>
      </c>
      <c r="E159" s="9">
        <v>16</v>
      </c>
      <c r="F159" s="9">
        <v>26</v>
      </c>
      <c r="G159" s="9">
        <v>222</v>
      </c>
      <c r="H159" s="9">
        <v>121</v>
      </c>
      <c r="I159" s="9">
        <v>16</v>
      </c>
      <c r="J159" s="9">
        <v>171.88</v>
      </c>
      <c r="K159" s="9">
        <v>134.9</v>
      </c>
      <c r="L159" s="9">
        <v>22416.62</v>
      </c>
      <c r="M159" s="9">
        <v>1636.3</v>
      </c>
      <c r="N159" s="9">
        <v>942.16</v>
      </c>
      <c r="O159" s="9">
        <v>114.2</v>
      </c>
      <c r="P159" s="9">
        <v>7452.57</v>
      </c>
      <c r="Q159" s="9">
        <v>577.72</v>
      </c>
      <c r="R159" s="9">
        <v>441.04</v>
      </c>
      <c r="S159" s="77">
        <v>65.849999999999994</v>
      </c>
      <c r="T159" s="93">
        <v>7</v>
      </c>
      <c r="U159" s="86">
        <v>2</v>
      </c>
      <c r="V159" s="86">
        <v>2</v>
      </c>
    </row>
    <row r="160" spans="1:22" x14ac:dyDescent="0.25">
      <c r="A160" s="86">
        <v>3</v>
      </c>
      <c r="B160" s="13" t="s">
        <v>170</v>
      </c>
      <c r="C160" s="9">
        <v>316</v>
      </c>
      <c r="D160" s="9">
        <v>302</v>
      </c>
      <c r="E160" s="9">
        <v>14.5</v>
      </c>
      <c r="F160" s="9">
        <v>23</v>
      </c>
      <c r="G160" s="9">
        <v>270</v>
      </c>
      <c r="H160" s="9">
        <v>143.75</v>
      </c>
      <c r="I160" s="9">
        <v>18</v>
      </c>
      <c r="J160" s="9">
        <v>180.85</v>
      </c>
      <c r="K160" s="9">
        <v>142</v>
      </c>
      <c r="L160" s="9">
        <v>32732.42</v>
      </c>
      <c r="M160" s="9">
        <v>2071.6999999999998</v>
      </c>
      <c r="N160" s="9">
        <v>1167.93</v>
      </c>
      <c r="O160" s="9">
        <v>134.53</v>
      </c>
      <c r="P160" s="9">
        <v>10569.09</v>
      </c>
      <c r="Q160" s="9">
        <v>699.94</v>
      </c>
      <c r="R160" s="9">
        <v>533.09</v>
      </c>
      <c r="S160" s="77">
        <v>76.45</v>
      </c>
      <c r="T160" s="93">
        <v>7</v>
      </c>
      <c r="U160" s="86">
        <v>3</v>
      </c>
      <c r="V160" s="86">
        <v>3</v>
      </c>
    </row>
    <row r="161" spans="1:22" x14ac:dyDescent="0.25">
      <c r="A161" s="86">
        <v>4</v>
      </c>
      <c r="B161" s="13" t="s">
        <v>192</v>
      </c>
      <c r="C161" s="9">
        <v>376</v>
      </c>
      <c r="D161" s="9">
        <v>361</v>
      </c>
      <c r="E161" s="9">
        <v>20</v>
      </c>
      <c r="F161" s="9">
        <v>32</v>
      </c>
      <c r="G161" s="9">
        <v>312</v>
      </c>
      <c r="H161" s="9">
        <v>170.5</v>
      </c>
      <c r="I161" s="9">
        <v>20</v>
      </c>
      <c r="J161" s="9">
        <v>296.87</v>
      </c>
      <c r="K161" s="9">
        <v>233.1</v>
      </c>
      <c r="L161" s="9">
        <v>74398.83</v>
      </c>
      <c r="M161" s="9">
        <v>3957.4</v>
      </c>
      <c r="N161" s="9">
        <v>2256.3200000000002</v>
      </c>
      <c r="O161" s="9">
        <v>158.31</v>
      </c>
      <c r="P161" s="9">
        <v>25119.61</v>
      </c>
      <c r="Q161" s="9">
        <v>1391.67</v>
      </c>
      <c r="R161" s="9">
        <v>1060.6500000000001</v>
      </c>
      <c r="S161" s="77">
        <v>91.99</v>
      </c>
      <c r="T161" s="93">
        <v>7</v>
      </c>
      <c r="U161" s="86">
        <v>4</v>
      </c>
      <c r="V161" s="86">
        <v>4</v>
      </c>
    </row>
    <row r="162" spans="1:22" ht="15.75" thickBot="1" x14ac:dyDescent="0.3">
      <c r="A162" s="87">
        <v>5</v>
      </c>
      <c r="B162" s="15" t="s">
        <v>217</v>
      </c>
      <c r="C162" s="16">
        <v>448</v>
      </c>
      <c r="D162" s="16">
        <v>371</v>
      </c>
      <c r="E162" s="16">
        <v>28</v>
      </c>
      <c r="F162" s="16">
        <v>45</v>
      </c>
      <c r="G162" s="16">
        <v>358</v>
      </c>
      <c r="H162" s="16">
        <v>171.5</v>
      </c>
      <c r="I162" s="16">
        <v>22</v>
      </c>
      <c r="J162" s="16">
        <v>438.29</v>
      </c>
      <c r="K162" s="16">
        <v>344.1</v>
      </c>
      <c r="L162" s="16">
        <v>148100.16</v>
      </c>
      <c r="M162" s="16">
        <v>6611.6</v>
      </c>
      <c r="N162" s="16">
        <v>3848.78</v>
      </c>
      <c r="O162" s="16">
        <v>183.82</v>
      </c>
      <c r="P162" s="16">
        <v>38379.67</v>
      </c>
      <c r="Q162" s="16">
        <v>2068.98</v>
      </c>
      <c r="R162" s="16">
        <v>1587.47</v>
      </c>
      <c r="S162" s="78">
        <v>93.58</v>
      </c>
      <c r="T162" s="94">
        <v>7</v>
      </c>
      <c r="U162" s="87">
        <v>5</v>
      </c>
      <c r="V162" s="87">
        <v>5</v>
      </c>
    </row>
    <row r="163" spans="1:22" x14ac:dyDescent="0.25">
      <c r="A163" s="85">
        <v>1</v>
      </c>
      <c r="B163" s="10" t="s">
        <v>153</v>
      </c>
      <c r="C163" s="11">
        <v>234</v>
      </c>
      <c r="D163" s="11">
        <v>203</v>
      </c>
      <c r="E163" s="11">
        <v>18</v>
      </c>
      <c r="F163" s="11">
        <v>29</v>
      </c>
      <c r="G163" s="11">
        <v>176</v>
      </c>
      <c r="H163" s="11">
        <v>92.5</v>
      </c>
      <c r="I163" s="11">
        <v>13</v>
      </c>
      <c r="J163" s="11">
        <v>150.87</v>
      </c>
      <c r="K163" s="11">
        <v>118.4</v>
      </c>
      <c r="L163" s="11">
        <v>13375.48</v>
      </c>
      <c r="M163" s="11">
        <v>1143.2</v>
      </c>
      <c r="N163" s="11">
        <v>679.29</v>
      </c>
      <c r="O163" s="11">
        <v>94.16</v>
      </c>
      <c r="P163" s="11">
        <v>4053.99</v>
      </c>
      <c r="Q163" s="11">
        <v>399.41</v>
      </c>
      <c r="R163" s="11">
        <v>306.76</v>
      </c>
      <c r="S163" s="76">
        <v>51.84</v>
      </c>
      <c r="T163" s="92">
        <v>8</v>
      </c>
      <c r="U163" s="85">
        <v>1</v>
      </c>
      <c r="V163" s="85">
        <v>1</v>
      </c>
    </row>
    <row r="164" spans="1:22" x14ac:dyDescent="0.25">
      <c r="A164" s="86">
        <v>2</v>
      </c>
      <c r="B164" s="13" t="s">
        <v>161</v>
      </c>
      <c r="C164" s="9">
        <v>281</v>
      </c>
      <c r="D164" s="9">
        <v>259</v>
      </c>
      <c r="E164" s="9">
        <v>18</v>
      </c>
      <c r="F164" s="9">
        <v>29.5</v>
      </c>
      <c r="G164" s="9">
        <v>222</v>
      </c>
      <c r="H164" s="9">
        <v>120.5</v>
      </c>
      <c r="I164" s="9">
        <v>16</v>
      </c>
      <c r="J164" s="9">
        <v>194.97</v>
      </c>
      <c r="K164" s="9">
        <v>153.1</v>
      </c>
      <c r="L164" s="9">
        <v>26169.72</v>
      </c>
      <c r="M164" s="9">
        <v>1862.6</v>
      </c>
      <c r="N164" s="9">
        <v>1083.49</v>
      </c>
      <c r="O164" s="9">
        <v>115.86</v>
      </c>
      <c r="P164" s="9">
        <v>8556.67</v>
      </c>
      <c r="Q164" s="9">
        <v>660.75</v>
      </c>
      <c r="R164" s="9">
        <v>505.09</v>
      </c>
      <c r="S164" s="77">
        <v>66.25</v>
      </c>
      <c r="T164" s="93">
        <v>8</v>
      </c>
      <c r="U164" s="86">
        <v>2</v>
      </c>
      <c r="V164" s="86">
        <v>2</v>
      </c>
    </row>
    <row r="165" spans="1:22" x14ac:dyDescent="0.25">
      <c r="A165" s="86">
        <v>3</v>
      </c>
      <c r="B165" s="13" t="s">
        <v>171</v>
      </c>
      <c r="C165" s="9">
        <v>316</v>
      </c>
      <c r="D165" s="9">
        <v>357</v>
      </c>
      <c r="E165" s="9">
        <v>14.5</v>
      </c>
      <c r="F165" s="9">
        <v>23</v>
      </c>
      <c r="G165" s="9">
        <v>270</v>
      </c>
      <c r="H165" s="9">
        <v>171.25</v>
      </c>
      <c r="I165" s="9">
        <v>18</v>
      </c>
      <c r="J165" s="9">
        <v>206.15</v>
      </c>
      <c r="K165" s="9">
        <v>161.80000000000001</v>
      </c>
      <c r="L165" s="9">
        <v>38173.519999999997</v>
      </c>
      <c r="M165" s="9">
        <v>2416.1</v>
      </c>
      <c r="N165" s="9">
        <v>1353.26</v>
      </c>
      <c r="O165" s="9">
        <v>136.08000000000001</v>
      </c>
      <c r="P165" s="9">
        <v>17452.099999999999</v>
      </c>
      <c r="Q165" s="9">
        <v>977.71</v>
      </c>
      <c r="R165" s="9">
        <v>741.5</v>
      </c>
      <c r="S165" s="77">
        <v>92.01</v>
      </c>
      <c r="T165" s="93">
        <v>8</v>
      </c>
      <c r="U165" s="86">
        <v>3</v>
      </c>
      <c r="V165" s="86">
        <v>3</v>
      </c>
    </row>
    <row r="166" spans="1:22" x14ac:dyDescent="0.25">
      <c r="A166" s="86">
        <v>4</v>
      </c>
      <c r="B166" s="13" t="s">
        <v>193</v>
      </c>
      <c r="C166" s="9">
        <v>382</v>
      </c>
      <c r="D166" s="9">
        <v>362</v>
      </c>
      <c r="E166" s="9">
        <v>22</v>
      </c>
      <c r="F166" s="9">
        <v>35</v>
      </c>
      <c r="G166" s="9">
        <v>312</v>
      </c>
      <c r="H166" s="9">
        <v>170</v>
      </c>
      <c r="I166" s="9">
        <v>20</v>
      </c>
      <c r="J166" s="9">
        <v>325.47000000000003</v>
      </c>
      <c r="K166" s="9">
        <v>255.5</v>
      </c>
      <c r="L166" s="9">
        <v>82894.78</v>
      </c>
      <c r="M166" s="9">
        <v>4340</v>
      </c>
      <c r="N166" s="9">
        <v>2491.96</v>
      </c>
      <c r="O166" s="9">
        <v>159.59</v>
      </c>
      <c r="P166" s="9">
        <v>27708.51</v>
      </c>
      <c r="Q166" s="9">
        <v>1530.86</v>
      </c>
      <c r="R166" s="9">
        <v>1168.17</v>
      </c>
      <c r="S166" s="77">
        <v>92.27</v>
      </c>
      <c r="T166" s="93">
        <v>8</v>
      </c>
      <c r="U166" s="86">
        <v>4</v>
      </c>
      <c r="V166" s="86">
        <v>4</v>
      </c>
    </row>
    <row r="167" spans="1:22" ht="15.75" thickBot="1" x14ac:dyDescent="0.3">
      <c r="A167" s="87">
        <v>5</v>
      </c>
      <c r="B167" s="15" t="s">
        <v>218</v>
      </c>
      <c r="C167" s="16">
        <v>458</v>
      </c>
      <c r="D167" s="16">
        <v>372</v>
      </c>
      <c r="E167" s="16">
        <v>31</v>
      </c>
      <c r="F167" s="16">
        <v>50</v>
      </c>
      <c r="G167" s="16">
        <v>358</v>
      </c>
      <c r="H167" s="16">
        <v>170.5</v>
      </c>
      <c r="I167" s="16">
        <v>22</v>
      </c>
      <c r="J167" s="16">
        <v>487.13</v>
      </c>
      <c r="K167" s="16">
        <v>382.4</v>
      </c>
      <c r="L167" s="16">
        <v>168699.38</v>
      </c>
      <c r="M167" s="16">
        <v>7366.8</v>
      </c>
      <c r="N167" s="16">
        <v>4327.2</v>
      </c>
      <c r="O167" s="16">
        <v>186.09</v>
      </c>
      <c r="P167" s="16">
        <v>43005.94</v>
      </c>
      <c r="Q167" s="16">
        <v>2312.15</v>
      </c>
      <c r="R167" s="16">
        <v>1777.05</v>
      </c>
      <c r="S167" s="78">
        <v>93.96</v>
      </c>
      <c r="T167" s="94">
        <v>8</v>
      </c>
      <c r="U167" s="87">
        <v>5</v>
      </c>
      <c r="V167" s="87">
        <v>5</v>
      </c>
    </row>
    <row r="168" spans="1:22" x14ac:dyDescent="0.25">
      <c r="A168" s="85">
        <v>1</v>
      </c>
      <c r="B168" s="10" t="s">
        <v>162</v>
      </c>
      <c r="C168" s="11">
        <v>288</v>
      </c>
      <c r="D168" s="11">
        <v>260</v>
      </c>
      <c r="E168" s="11">
        <v>20</v>
      </c>
      <c r="F168" s="11">
        <v>33</v>
      </c>
      <c r="G168" s="11">
        <v>222</v>
      </c>
      <c r="H168" s="11">
        <v>120</v>
      </c>
      <c r="I168" s="11">
        <v>16</v>
      </c>
      <c r="J168" s="11">
        <v>218.2</v>
      </c>
      <c r="K168" s="11">
        <v>171.3</v>
      </c>
      <c r="L168" s="11">
        <v>30128.76</v>
      </c>
      <c r="M168" s="11">
        <v>2092.3000000000002</v>
      </c>
      <c r="N168" s="11">
        <v>1228.96</v>
      </c>
      <c r="O168" s="11">
        <v>117.51</v>
      </c>
      <c r="P168" s="11">
        <v>9685.85</v>
      </c>
      <c r="Q168" s="11">
        <v>745.07</v>
      </c>
      <c r="R168" s="11">
        <v>570.29</v>
      </c>
      <c r="S168" s="76">
        <v>66.63</v>
      </c>
      <c r="T168" s="92">
        <v>9</v>
      </c>
      <c r="U168" s="85">
        <v>1</v>
      </c>
      <c r="V168" s="85">
        <v>1</v>
      </c>
    </row>
    <row r="169" spans="1:22" x14ac:dyDescent="0.25">
      <c r="A169" s="86">
        <v>2</v>
      </c>
      <c r="B169" s="13" t="s">
        <v>172</v>
      </c>
      <c r="C169" s="9">
        <v>322</v>
      </c>
      <c r="D169" s="9">
        <v>358</v>
      </c>
      <c r="E169" s="9">
        <v>16</v>
      </c>
      <c r="F169" s="9">
        <v>26</v>
      </c>
      <c r="G169" s="9">
        <v>270</v>
      </c>
      <c r="H169" s="9">
        <v>171</v>
      </c>
      <c r="I169" s="9">
        <v>18</v>
      </c>
      <c r="J169" s="9">
        <v>232.14</v>
      </c>
      <c r="K169" s="9">
        <v>182.2</v>
      </c>
      <c r="L169" s="9">
        <v>43983.21</v>
      </c>
      <c r="M169" s="9">
        <v>2731.9</v>
      </c>
      <c r="N169" s="9">
        <v>1541.6</v>
      </c>
      <c r="O169" s="9">
        <v>137.65</v>
      </c>
      <c r="P169" s="9">
        <v>19896.060000000001</v>
      </c>
      <c r="Q169" s="9">
        <v>1111.51</v>
      </c>
      <c r="R169" s="9">
        <v>843.38</v>
      </c>
      <c r="S169" s="77">
        <v>92.58</v>
      </c>
      <c r="T169" s="93">
        <v>9</v>
      </c>
      <c r="U169" s="86">
        <v>2</v>
      </c>
      <c r="V169" s="86">
        <v>2</v>
      </c>
    </row>
    <row r="170" spans="1:22" x14ac:dyDescent="0.25">
      <c r="A170" s="86">
        <v>3</v>
      </c>
      <c r="B170" s="13" t="s">
        <v>194</v>
      </c>
      <c r="C170" s="9">
        <v>389</v>
      </c>
      <c r="D170" s="9">
        <v>363</v>
      </c>
      <c r="E170" s="9">
        <v>24</v>
      </c>
      <c r="F170" s="9">
        <v>38.5</v>
      </c>
      <c r="G170" s="9">
        <v>312</v>
      </c>
      <c r="H170" s="9">
        <v>169.5</v>
      </c>
      <c r="I170" s="9">
        <v>20</v>
      </c>
      <c r="J170" s="9">
        <v>357.82</v>
      </c>
      <c r="K170" s="9">
        <v>280.89999999999998</v>
      </c>
      <c r="L170" s="9">
        <v>93053.119999999995</v>
      </c>
      <c r="M170" s="9">
        <v>4784.2</v>
      </c>
      <c r="N170" s="9">
        <v>2767.25</v>
      </c>
      <c r="O170" s="9">
        <v>161.26</v>
      </c>
      <c r="P170" s="9">
        <v>30738.03</v>
      </c>
      <c r="Q170" s="9">
        <v>1693.56</v>
      </c>
      <c r="R170" s="9">
        <v>1293.57</v>
      </c>
      <c r="S170" s="77">
        <v>92.68</v>
      </c>
      <c r="T170" s="93">
        <v>9</v>
      </c>
      <c r="U170" s="86">
        <v>3</v>
      </c>
      <c r="V170" s="86">
        <v>3</v>
      </c>
    </row>
    <row r="171" spans="1:22" ht="15.75" thickBot="1" x14ac:dyDescent="0.3">
      <c r="A171" s="87">
        <v>4</v>
      </c>
      <c r="B171" s="15" t="s">
        <v>219</v>
      </c>
      <c r="C171" s="16">
        <v>470</v>
      </c>
      <c r="D171" s="16">
        <v>373</v>
      </c>
      <c r="E171" s="16">
        <v>35</v>
      </c>
      <c r="F171" s="16">
        <v>56</v>
      </c>
      <c r="G171" s="16">
        <v>358</v>
      </c>
      <c r="H171" s="16">
        <v>169</v>
      </c>
      <c r="I171" s="16">
        <v>22</v>
      </c>
      <c r="J171" s="16">
        <v>547.21</v>
      </c>
      <c r="K171" s="16">
        <v>429.6</v>
      </c>
      <c r="L171" s="16">
        <v>194740.01</v>
      </c>
      <c r="M171" s="16">
        <v>8286.7999999999993</v>
      </c>
      <c r="N171" s="16">
        <v>4920.7</v>
      </c>
      <c r="O171" s="16">
        <v>188.65</v>
      </c>
      <c r="P171" s="16">
        <v>48584.93</v>
      </c>
      <c r="Q171" s="16">
        <v>2605.09</v>
      </c>
      <c r="R171" s="16">
        <v>2007.28</v>
      </c>
      <c r="S171" s="78">
        <v>94.23</v>
      </c>
      <c r="T171" s="94">
        <v>9</v>
      </c>
      <c r="U171" s="87">
        <v>4</v>
      </c>
      <c r="V171" s="87">
        <v>4</v>
      </c>
    </row>
    <row r="172" spans="1:22" x14ac:dyDescent="0.25">
      <c r="A172" s="85">
        <v>1</v>
      </c>
      <c r="B172" s="10" t="s">
        <v>163</v>
      </c>
      <c r="C172" s="11">
        <v>298</v>
      </c>
      <c r="D172" s="11">
        <v>261</v>
      </c>
      <c r="E172" s="11">
        <v>23</v>
      </c>
      <c r="F172" s="11">
        <v>38</v>
      </c>
      <c r="G172" s="11">
        <v>222</v>
      </c>
      <c r="H172" s="11">
        <v>119</v>
      </c>
      <c r="I172" s="11">
        <v>16</v>
      </c>
      <c r="J172" s="11">
        <v>251.62</v>
      </c>
      <c r="K172" s="11">
        <v>197.5</v>
      </c>
      <c r="L172" s="11">
        <v>36112.370000000003</v>
      </c>
      <c r="M172" s="11">
        <v>2423.6999999999998</v>
      </c>
      <c r="N172" s="11">
        <v>1442.84</v>
      </c>
      <c r="O172" s="11">
        <v>119.8</v>
      </c>
      <c r="P172" s="11">
        <v>11288.1</v>
      </c>
      <c r="Q172" s="11">
        <v>864.99</v>
      </c>
      <c r="R172" s="11">
        <v>663.49</v>
      </c>
      <c r="S172" s="76">
        <v>66.98</v>
      </c>
      <c r="T172" s="92">
        <v>10</v>
      </c>
      <c r="U172" s="85">
        <v>1</v>
      </c>
      <c r="V172" s="85">
        <v>1</v>
      </c>
    </row>
    <row r="173" spans="1:22" x14ac:dyDescent="0.25">
      <c r="A173" s="86">
        <v>2</v>
      </c>
      <c r="B173" s="13" t="s">
        <v>173</v>
      </c>
      <c r="C173" s="9">
        <v>328</v>
      </c>
      <c r="D173" s="9">
        <v>359</v>
      </c>
      <c r="E173" s="9">
        <v>18</v>
      </c>
      <c r="F173" s="9">
        <v>29</v>
      </c>
      <c r="G173" s="9">
        <v>270</v>
      </c>
      <c r="H173" s="9">
        <v>170.5</v>
      </c>
      <c r="I173" s="9">
        <v>18</v>
      </c>
      <c r="J173" s="9">
        <v>259.60000000000002</v>
      </c>
      <c r="K173" s="9">
        <v>203.8</v>
      </c>
      <c r="L173" s="9">
        <v>50113.52</v>
      </c>
      <c r="M173" s="9">
        <v>3055.7</v>
      </c>
      <c r="N173" s="9">
        <v>1738.68</v>
      </c>
      <c r="O173" s="9">
        <v>138.94</v>
      </c>
      <c r="P173" s="9">
        <v>22381.16</v>
      </c>
      <c r="Q173" s="9">
        <v>1246.8599999999999</v>
      </c>
      <c r="R173" s="9">
        <v>947.13</v>
      </c>
      <c r="S173" s="77">
        <v>92.85</v>
      </c>
      <c r="T173" s="93">
        <v>10</v>
      </c>
      <c r="U173" s="86">
        <v>2</v>
      </c>
      <c r="V173" s="86">
        <v>2</v>
      </c>
    </row>
    <row r="174" spans="1:22" x14ac:dyDescent="0.25">
      <c r="A174" s="86">
        <v>3</v>
      </c>
      <c r="B174" s="13" t="s">
        <v>195</v>
      </c>
      <c r="C174" s="9">
        <v>396</v>
      </c>
      <c r="D174" s="9">
        <v>364</v>
      </c>
      <c r="E174" s="9">
        <v>26.5</v>
      </c>
      <c r="F174" s="9">
        <v>42</v>
      </c>
      <c r="G174" s="9">
        <v>312</v>
      </c>
      <c r="H174" s="9">
        <v>168.75</v>
      </c>
      <c r="I174" s="9">
        <v>20</v>
      </c>
      <c r="J174" s="9">
        <v>391.87</v>
      </c>
      <c r="K174" s="9">
        <v>307.60000000000002</v>
      </c>
      <c r="L174" s="9">
        <v>103736.94</v>
      </c>
      <c r="M174" s="9">
        <v>5239.2</v>
      </c>
      <c r="N174" s="9">
        <v>3054.44</v>
      </c>
      <c r="O174" s="9">
        <v>162.69999999999999</v>
      </c>
      <c r="P174" s="9">
        <v>33819.629999999997</v>
      </c>
      <c r="Q174" s="9">
        <v>1858.22</v>
      </c>
      <c r="R174" s="9">
        <v>1421.64</v>
      </c>
      <c r="S174" s="77">
        <v>92.9</v>
      </c>
      <c r="T174" s="93">
        <v>10</v>
      </c>
      <c r="U174" s="86">
        <v>3</v>
      </c>
      <c r="V174" s="86">
        <v>3</v>
      </c>
    </row>
    <row r="175" spans="1:22" ht="15.75" thickBot="1" x14ac:dyDescent="0.3">
      <c r="A175" s="87">
        <v>4</v>
      </c>
      <c r="B175" s="15" t="s">
        <v>220</v>
      </c>
      <c r="C175" s="16">
        <v>484</v>
      </c>
      <c r="D175" s="16">
        <v>374</v>
      </c>
      <c r="E175" s="16">
        <v>39</v>
      </c>
      <c r="F175" s="16">
        <v>63</v>
      </c>
      <c r="G175" s="16">
        <v>358</v>
      </c>
      <c r="H175" s="16">
        <v>167.5</v>
      </c>
      <c r="I175" s="16">
        <v>22</v>
      </c>
      <c r="J175" s="16">
        <v>615.01</v>
      </c>
      <c r="K175" s="16">
        <v>482.8</v>
      </c>
      <c r="L175" s="16">
        <v>226537.95</v>
      </c>
      <c r="M175" s="16">
        <v>9361.1</v>
      </c>
      <c r="N175" s="16">
        <v>5620.76</v>
      </c>
      <c r="O175" s="16">
        <v>191.92</v>
      </c>
      <c r="P175" s="16">
        <v>55131.74</v>
      </c>
      <c r="Q175" s="16">
        <v>2948.22</v>
      </c>
      <c r="R175" s="16">
        <v>2276.1799999999998</v>
      </c>
      <c r="S175" s="78">
        <v>94.68</v>
      </c>
      <c r="T175" s="94">
        <v>10</v>
      </c>
      <c r="U175" s="87">
        <v>4</v>
      </c>
      <c r="V175" s="87">
        <v>4</v>
      </c>
    </row>
    <row r="176" spans="1:22" x14ac:dyDescent="0.25">
      <c r="A176" s="85">
        <v>1</v>
      </c>
      <c r="B176" s="10" t="s">
        <v>174</v>
      </c>
      <c r="C176" s="11">
        <v>334</v>
      </c>
      <c r="D176" s="11">
        <v>360</v>
      </c>
      <c r="E176" s="11">
        <v>20</v>
      </c>
      <c r="F176" s="11">
        <v>32</v>
      </c>
      <c r="G176" s="11">
        <v>270</v>
      </c>
      <c r="H176" s="11">
        <v>170</v>
      </c>
      <c r="I176" s="11">
        <v>18</v>
      </c>
      <c r="J176" s="11">
        <v>287.18</v>
      </c>
      <c r="K176" s="11">
        <v>225.4</v>
      </c>
      <c r="L176" s="11">
        <v>56488.07</v>
      </c>
      <c r="M176" s="11">
        <v>3382.5</v>
      </c>
      <c r="N176" s="11">
        <v>1939.98</v>
      </c>
      <c r="O176" s="11">
        <v>140.25</v>
      </c>
      <c r="P176" s="11">
        <v>24906.98</v>
      </c>
      <c r="Q176" s="11">
        <v>1383.72</v>
      </c>
      <c r="R176" s="11">
        <v>1052.25</v>
      </c>
      <c r="S176" s="76">
        <v>93.13</v>
      </c>
      <c r="T176" s="92">
        <v>11</v>
      </c>
      <c r="U176" s="85">
        <v>1</v>
      </c>
      <c r="V176" s="85">
        <v>1</v>
      </c>
    </row>
    <row r="177" spans="1:22" x14ac:dyDescent="0.25">
      <c r="A177" s="86">
        <v>2</v>
      </c>
      <c r="B177" s="13" t="s">
        <v>196</v>
      </c>
      <c r="C177" s="9">
        <v>404</v>
      </c>
      <c r="D177" s="9">
        <v>374</v>
      </c>
      <c r="E177" s="9">
        <v>29</v>
      </c>
      <c r="F177" s="9">
        <v>46</v>
      </c>
      <c r="G177" s="9">
        <v>312</v>
      </c>
      <c r="H177" s="9">
        <v>172.5</v>
      </c>
      <c r="I177" s="9">
        <v>20</v>
      </c>
      <c r="J177" s="9">
        <v>437.99</v>
      </c>
      <c r="K177" s="9">
        <v>343.8</v>
      </c>
      <c r="L177" s="9">
        <v>118982.06</v>
      </c>
      <c r="M177" s="9">
        <v>5890.2</v>
      </c>
      <c r="N177" s="9">
        <v>3458.4</v>
      </c>
      <c r="O177" s="9">
        <v>164.82</v>
      </c>
      <c r="P177" s="9">
        <v>40183.360000000001</v>
      </c>
      <c r="Q177" s="9">
        <v>2148.84</v>
      </c>
      <c r="R177" s="9">
        <v>1644.63</v>
      </c>
      <c r="S177" s="77">
        <v>95.78</v>
      </c>
      <c r="T177" s="93">
        <v>11</v>
      </c>
      <c r="U177" s="86">
        <v>2</v>
      </c>
      <c r="V177" s="86">
        <v>2</v>
      </c>
    </row>
    <row r="178" spans="1:22" ht="15.75" thickBot="1" x14ac:dyDescent="0.3">
      <c r="A178" s="87">
        <v>3</v>
      </c>
      <c r="B178" s="15" t="s">
        <v>221</v>
      </c>
      <c r="C178" s="16">
        <v>494</v>
      </c>
      <c r="D178" s="16">
        <v>392</v>
      </c>
      <c r="E178" s="16">
        <v>43</v>
      </c>
      <c r="F178" s="16">
        <v>68</v>
      </c>
      <c r="G178" s="16">
        <v>358</v>
      </c>
      <c r="H178" s="16">
        <v>174.5</v>
      </c>
      <c r="I178" s="16">
        <v>22</v>
      </c>
      <c r="J178" s="16">
        <v>691.21</v>
      </c>
      <c r="K178" s="16">
        <v>542.6</v>
      </c>
      <c r="L178" s="16">
        <v>261626.63</v>
      </c>
      <c r="M178" s="16">
        <v>10592.2</v>
      </c>
      <c r="N178" s="16">
        <v>6402.77</v>
      </c>
      <c r="O178" s="16">
        <v>194.55</v>
      </c>
      <c r="P178" s="16">
        <v>68534.679999999993</v>
      </c>
      <c r="Q178" s="16">
        <v>3496.67</v>
      </c>
      <c r="R178" s="16">
        <v>2700.52</v>
      </c>
      <c r="S178" s="78">
        <v>99.57</v>
      </c>
      <c r="T178" s="94">
        <v>11</v>
      </c>
      <c r="U178" s="87">
        <v>3</v>
      </c>
      <c r="V178" s="87">
        <v>3</v>
      </c>
    </row>
    <row r="179" spans="1:22" x14ac:dyDescent="0.25">
      <c r="A179" s="85">
        <v>1</v>
      </c>
      <c r="B179" s="10" t="s">
        <v>175</v>
      </c>
      <c r="C179" s="11">
        <v>341</v>
      </c>
      <c r="D179" s="11">
        <v>361</v>
      </c>
      <c r="E179" s="11">
        <v>22</v>
      </c>
      <c r="F179" s="11">
        <v>35.5</v>
      </c>
      <c r="G179" s="11">
        <v>270</v>
      </c>
      <c r="H179" s="11">
        <v>169.5</v>
      </c>
      <c r="I179" s="11">
        <v>18</v>
      </c>
      <c r="J179" s="11">
        <v>318.49</v>
      </c>
      <c r="K179" s="11">
        <v>250</v>
      </c>
      <c r="L179" s="11">
        <v>64158.87</v>
      </c>
      <c r="M179" s="11">
        <v>3763</v>
      </c>
      <c r="N179" s="11">
        <v>2176.2600000000002</v>
      </c>
      <c r="O179" s="11">
        <v>141.93</v>
      </c>
      <c r="P179" s="11">
        <v>27866.03</v>
      </c>
      <c r="Q179" s="11">
        <v>1543.82</v>
      </c>
      <c r="R179" s="11">
        <v>1175.02</v>
      </c>
      <c r="S179" s="76">
        <v>93.54</v>
      </c>
      <c r="T179" s="92">
        <v>12</v>
      </c>
      <c r="U179" s="85">
        <v>1</v>
      </c>
      <c r="V179" s="85">
        <v>1</v>
      </c>
    </row>
    <row r="180" spans="1:22" x14ac:dyDescent="0.25">
      <c r="A180" s="86">
        <v>2</v>
      </c>
      <c r="B180" s="13" t="s">
        <v>197</v>
      </c>
      <c r="C180" s="9">
        <v>414</v>
      </c>
      <c r="D180" s="9">
        <v>375</v>
      </c>
      <c r="E180" s="9">
        <v>32</v>
      </c>
      <c r="F180" s="9">
        <v>51</v>
      </c>
      <c r="G180" s="9">
        <v>312</v>
      </c>
      <c r="H180" s="9">
        <v>171.5</v>
      </c>
      <c r="I180" s="9">
        <v>20</v>
      </c>
      <c r="J180" s="9">
        <v>485.77</v>
      </c>
      <c r="K180" s="9">
        <v>381.3</v>
      </c>
      <c r="L180" s="9">
        <v>135721.10999999999</v>
      </c>
      <c r="M180" s="9">
        <v>6556.6</v>
      </c>
      <c r="N180" s="9">
        <v>3886.58</v>
      </c>
      <c r="O180" s="9">
        <v>167.15</v>
      </c>
      <c r="P180" s="9">
        <v>44924.28</v>
      </c>
      <c r="Q180" s="9">
        <v>2395.96</v>
      </c>
      <c r="R180" s="9">
        <v>1836.42</v>
      </c>
      <c r="S180" s="77">
        <v>96.17</v>
      </c>
      <c r="T180" s="93">
        <v>12</v>
      </c>
      <c r="U180" s="86">
        <v>2</v>
      </c>
      <c r="V180" s="86">
        <v>2</v>
      </c>
    </row>
    <row r="181" spans="1:22" ht="15.75" thickBot="1" x14ac:dyDescent="0.3">
      <c r="A181" s="87">
        <v>3</v>
      </c>
      <c r="B181" s="15" t="s">
        <v>222</v>
      </c>
      <c r="C181" s="16">
        <v>510</v>
      </c>
      <c r="D181" s="16">
        <v>393</v>
      </c>
      <c r="E181" s="16">
        <v>48</v>
      </c>
      <c r="F181" s="16">
        <v>76</v>
      </c>
      <c r="G181" s="16">
        <v>358</v>
      </c>
      <c r="H181" s="16">
        <v>172.5</v>
      </c>
      <c r="I181" s="16">
        <v>22</v>
      </c>
      <c r="J181" s="16">
        <v>773.35</v>
      </c>
      <c r="K181" s="16">
        <v>607.1</v>
      </c>
      <c r="L181" s="16">
        <v>303779.05</v>
      </c>
      <c r="M181" s="16">
        <v>11912.9</v>
      </c>
      <c r="N181" s="16">
        <v>7286.5</v>
      </c>
      <c r="O181" s="16">
        <v>198.19</v>
      </c>
      <c r="P181" s="16">
        <v>77250.09</v>
      </c>
      <c r="Q181" s="16">
        <v>3931.3</v>
      </c>
      <c r="R181" s="16">
        <v>3043.64</v>
      </c>
      <c r="S181" s="78">
        <v>99.94</v>
      </c>
      <c r="T181" s="94">
        <v>12</v>
      </c>
      <c r="U181" s="87">
        <v>3</v>
      </c>
      <c r="V181" s="87">
        <v>3</v>
      </c>
    </row>
    <row r="182" spans="1:22" x14ac:dyDescent="0.25">
      <c r="A182" s="85">
        <v>1</v>
      </c>
      <c r="B182" s="10" t="s">
        <v>176</v>
      </c>
      <c r="C182" s="11">
        <v>350</v>
      </c>
      <c r="D182" s="11">
        <v>362</v>
      </c>
      <c r="E182" s="11">
        <v>24</v>
      </c>
      <c r="F182" s="11">
        <v>40</v>
      </c>
      <c r="G182" s="11">
        <v>270</v>
      </c>
      <c r="H182" s="11">
        <v>169</v>
      </c>
      <c r="I182" s="11">
        <v>18</v>
      </c>
      <c r="J182" s="11">
        <v>357.18</v>
      </c>
      <c r="K182" s="11">
        <v>280.39999999999998</v>
      </c>
      <c r="L182" s="11">
        <v>74376.59</v>
      </c>
      <c r="M182" s="11">
        <v>4250.1000000000004</v>
      </c>
      <c r="N182" s="11">
        <v>2481.31</v>
      </c>
      <c r="O182" s="11">
        <v>144.30000000000001</v>
      </c>
      <c r="P182" s="11">
        <v>31663.84</v>
      </c>
      <c r="Q182" s="11">
        <v>1749.38</v>
      </c>
      <c r="R182" s="11">
        <v>1332.11</v>
      </c>
      <c r="S182" s="76">
        <v>94.15</v>
      </c>
      <c r="T182" s="92">
        <v>13</v>
      </c>
      <c r="U182" s="85">
        <v>1</v>
      </c>
      <c r="V182" s="85">
        <v>1</v>
      </c>
    </row>
    <row r="183" spans="1:22" x14ac:dyDescent="0.25">
      <c r="A183" s="86">
        <v>2</v>
      </c>
      <c r="B183" s="13" t="s">
        <v>198</v>
      </c>
      <c r="C183" s="9">
        <v>424</v>
      </c>
      <c r="D183" s="9">
        <v>376</v>
      </c>
      <c r="E183" s="9">
        <v>35</v>
      </c>
      <c r="F183" s="9">
        <v>56</v>
      </c>
      <c r="G183" s="9">
        <v>312</v>
      </c>
      <c r="H183" s="9">
        <v>170.5</v>
      </c>
      <c r="I183" s="9">
        <v>20</v>
      </c>
      <c r="J183" s="9">
        <v>533.75</v>
      </c>
      <c r="K183" s="9">
        <v>419</v>
      </c>
      <c r="L183" s="9">
        <v>153322.14000000001</v>
      </c>
      <c r="M183" s="9">
        <v>7232.2</v>
      </c>
      <c r="N183" s="9">
        <v>4326.2</v>
      </c>
      <c r="O183" s="9">
        <v>169.49</v>
      </c>
      <c r="P183" s="9">
        <v>49742.080000000002</v>
      </c>
      <c r="Q183" s="9">
        <v>2645.86</v>
      </c>
      <c r="R183" s="9">
        <v>2030.81</v>
      </c>
      <c r="S183" s="77">
        <v>96.54</v>
      </c>
      <c r="T183" s="93">
        <v>13</v>
      </c>
      <c r="U183" s="86">
        <v>2</v>
      </c>
      <c r="V183" s="86">
        <v>2</v>
      </c>
    </row>
    <row r="184" spans="1:22" ht="15.75" thickBot="1" x14ac:dyDescent="0.3">
      <c r="A184" s="87">
        <v>3</v>
      </c>
      <c r="B184" s="15" t="s">
        <v>223</v>
      </c>
      <c r="C184" s="16">
        <v>528</v>
      </c>
      <c r="D184" s="16">
        <v>394</v>
      </c>
      <c r="E184" s="16">
        <v>53</v>
      </c>
      <c r="F184" s="16">
        <v>85</v>
      </c>
      <c r="G184" s="16">
        <v>358</v>
      </c>
      <c r="H184" s="16">
        <v>170.5</v>
      </c>
      <c r="I184" s="16">
        <v>22</v>
      </c>
      <c r="J184" s="16">
        <v>863.69</v>
      </c>
      <c r="K184" s="16">
        <v>678</v>
      </c>
      <c r="L184" s="16">
        <v>354176.39</v>
      </c>
      <c r="M184" s="16">
        <v>13415.8</v>
      </c>
      <c r="N184" s="16">
        <v>8303.2900000000009</v>
      </c>
      <c r="O184" s="16">
        <v>202.5</v>
      </c>
      <c r="P184" s="16">
        <v>87133.42</v>
      </c>
      <c r="Q184" s="16">
        <v>4423.0200000000004</v>
      </c>
      <c r="R184" s="16">
        <v>3430.99</v>
      </c>
      <c r="S184" s="78">
        <v>100.44</v>
      </c>
      <c r="T184" s="94">
        <v>13</v>
      </c>
      <c r="U184" s="87">
        <v>3</v>
      </c>
      <c r="V184" s="87">
        <v>3</v>
      </c>
    </row>
    <row r="185" spans="1:22" x14ac:dyDescent="0.25">
      <c r="A185" s="97">
        <v>1</v>
      </c>
      <c r="B185" s="84" t="s">
        <v>177</v>
      </c>
      <c r="C185" s="84">
        <v>356</v>
      </c>
      <c r="D185" s="84">
        <v>371</v>
      </c>
      <c r="E185" s="84">
        <v>27</v>
      </c>
      <c r="F185" s="84">
        <v>43</v>
      </c>
      <c r="G185" s="84">
        <v>270</v>
      </c>
      <c r="H185" s="84">
        <v>172</v>
      </c>
      <c r="I185" s="84">
        <v>18</v>
      </c>
      <c r="J185" s="84">
        <v>394.74</v>
      </c>
      <c r="K185" s="84">
        <v>309.89999999999998</v>
      </c>
      <c r="L185" s="84">
        <v>83542.720000000001</v>
      </c>
      <c r="M185" s="84">
        <v>4693.3999999999996</v>
      </c>
      <c r="N185" s="84">
        <v>2760.9</v>
      </c>
      <c r="O185" s="84">
        <v>145.47999999999999</v>
      </c>
      <c r="P185" s="84">
        <v>36649.589999999997</v>
      </c>
      <c r="Q185" s="84">
        <v>1975.72</v>
      </c>
      <c r="R185" s="84">
        <v>1506.68</v>
      </c>
      <c r="S185" s="91">
        <v>96.36</v>
      </c>
      <c r="T185" s="96">
        <v>14</v>
      </c>
      <c r="U185" s="97">
        <v>1</v>
      </c>
      <c r="V185" s="97">
        <v>1</v>
      </c>
    </row>
    <row r="186" spans="1:22" x14ac:dyDescent="0.25">
      <c r="A186" s="86">
        <v>2</v>
      </c>
      <c r="B186" s="9" t="s">
        <v>199</v>
      </c>
      <c r="C186" s="9">
        <v>434</v>
      </c>
      <c r="D186" s="9">
        <v>377</v>
      </c>
      <c r="E186" s="9">
        <v>38</v>
      </c>
      <c r="F186" s="9">
        <v>61</v>
      </c>
      <c r="G186" s="9">
        <v>312</v>
      </c>
      <c r="H186" s="9">
        <v>169.5</v>
      </c>
      <c r="I186" s="9">
        <v>20</v>
      </c>
      <c r="J186" s="9">
        <v>581.92999999999995</v>
      </c>
      <c r="K186" s="9">
        <v>456.8</v>
      </c>
      <c r="L186" s="9">
        <v>171810.18</v>
      </c>
      <c r="M186" s="9">
        <v>7917.5</v>
      </c>
      <c r="N186" s="9">
        <v>4777.34</v>
      </c>
      <c r="O186" s="9">
        <v>171.83</v>
      </c>
      <c r="P186" s="9">
        <v>54637.74</v>
      </c>
      <c r="Q186" s="9">
        <v>2898.55</v>
      </c>
      <c r="R186" s="9">
        <v>2227.81</v>
      </c>
      <c r="S186" s="77">
        <v>96.9</v>
      </c>
      <c r="T186" s="93">
        <v>14</v>
      </c>
      <c r="U186" s="86">
        <v>2</v>
      </c>
      <c r="V186" s="86">
        <v>2</v>
      </c>
    </row>
    <row r="187" spans="1:22" ht="15.75" thickBot="1" x14ac:dyDescent="0.3">
      <c r="A187" s="99">
        <v>3</v>
      </c>
      <c r="B187" s="19" t="s">
        <v>224</v>
      </c>
      <c r="C187" s="19">
        <v>548</v>
      </c>
      <c r="D187" s="19">
        <v>395</v>
      </c>
      <c r="E187" s="19">
        <v>59</v>
      </c>
      <c r="F187" s="19">
        <v>95</v>
      </c>
      <c r="G187" s="19">
        <v>358</v>
      </c>
      <c r="H187" s="19">
        <v>168</v>
      </c>
      <c r="I187" s="19">
        <v>22</v>
      </c>
      <c r="J187" s="19">
        <v>965.87</v>
      </c>
      <c r="K187" s="19">
        <v>758.2</v>
      </c>
      <c r="L187" s="19">
        <v>414486.6</v>
      </c>
      <c r="M187" s="19">
        <v>15127.3</v>
      </c>
      <c r="N187" s="19">
        <v>9480.7900000000009</v>
      </c>
      <c r="O187" s="19">
        <v>207.15</v>
      </c>
      <c r="P187" s="19">
        <v>98243.26</v>
      </c>
      <c r="Q187" s="19">
        <v>4974.34</v>
      </c>
      <c r="R187" s="19">
        <v>3868.52</v>
      </c>
      <c r="S187" s="90">
        <v>100.85</v>
      </c>
      <c r="T187" s="98">
        <v>14</v>
      </c>
      <c r="U187" s="99">
        <v>3</v>
      </c>
      <c r="V187" s="99">
        <v>3</v>
      </c>
    </row>
    <row r="188" spans="1:22" x14ac:dyDescent="0.25">
      <c r="A188" s="85">
        <v>1</v>
      </c>
      <c r="B188" s="10" t="s">
        <v>178</v>
      </c>
      <c r="C188" s="11">
        <v>364</v>
      </c>
      <c r="D188" s="11">
        <v>372</v>
      </c>
      <c r="E188" s="11">
        <v>30</v>
      </c>
      <c r="F188" s="11">
        <v>47</v>
      </c>
      <c r="G188" s="11">
        <v>270</v>
      </c>
      <c r="H188" s="11">
        <v>171</v>
      </c>
      <c r="I188" s="11">
        <v>18</v>
      </c>
      <c r="J188" s="11">
        <v>433.46</v>
      </c>
      <c r="K188" s="11">
        <v>340.3</v>
      </c>
      <c r="L188" s="11">
        <v>93889.39</v>
      </c>
      <c r="M188" s="11">
        <v>5158.8</v>
      </c>
      <c r="N188" s="11">
        <v>3062.8</v>
      </c>
      <c r="O188" s="11">
        <v>147.16999999999999</v>
      </c>
      <c r="P188" s="11">
        <v>40396.230000000003</v>
      </c>
      <c r="Q188" s="11">
        <v>2171.84</v>
      </c>
      <c r="R188" s="11">
        <v>1659.03</v>
      </c>
      <c r="S188" s="76">
        <v>96.54</v>
      </c>
      <c r="T188" s="92">
        <v>15</v>
      </c>
      <c r="U188" s="85">
        <v>1</v>
      </c>
      <c r="V188" s="85">
        <v>1</v>
      </c>
    </row>
    <row r="189" spans="1:22" x14ac:dyDescent="0.25">
      <c r="A189" s="86">
        <v>2</v>
      </c>
      <c r="B189" s="13" t="s">
        <v>200</v>
      </c>
      <c r="C189" s="9">
        <v>446</v>
      </c>
      <c r="D189" s="9">
        <v>378</v>
      </c>
      <c r="E189" s="9">
        <v>42</v>
      </c>
      <c r="F189" s="9">
        <v>67</v>
      </c>
      <c r="G189" s="9">
        <v>312</v>
      </c>
      <c r="H189" s="9">
        <v>168</v>
      </c>
      <c r="I189" s="9">
        <v>20</v>
      </c>
      <c r="J189" s="9">
        <v>640.99</v>
      </c>
      <c r="K189" s="9">
        <v>503.2</v>
      </c>
      <c r="L189" s="9">
        <v>195206.29</v>
      </c>
      <c r="M189" s="9">
        <v>8753.7000000000007</v>
      </c>
      <c r="N189" s="9">
        <v>5336.35</v>
      </c>
      <c r="O189" s="9">
        <v>174.51</v>
      </c>
      <c r="P189" s="9">
        <v>60526.720000000001</v>
      </c>
      <c r="Q189" s="9">
        <v>3202.47</v>
      </c>
      <c r="R189" s="9">
        <v>2466.48</v>
      </c>
      <c r="S189" s="77">
        <v>97.17</v>
      </c>
      <c r="T189" s="93">
        <v>15</v>
      </c>
      <c r="U189" s="86">
        <v>2</v>
      </c>
      <c r="V189" s="86">
        <v>2</v>
      </c>
    </row>
    <row r="190" spans="1:22" ht="15.75" thickBot="1" x14ac:dyDescent="0.3">
      <c r="A190" s="87">
        <v>3</v>
      </c>
      <c r="B190" s="15" t="s">
        <v>225</v>
      </c>
      <c r="C190" s="16">
        <v>564</v>
      </c>
      <c r="D190" s="16">
        <v>410</v>
      </c>
      <c r="E190" s="16">
        <v>65</v>
      </c>
      <c r="F190" s="16">
        <v>103</v>
      </c>
      <c r="G190" s="16">
        <v>358</v>
      </c>
      <c r="H190" s="16">
        <v>172.5</v>
      </c>
      <c r="I190" s="16">
        <v>22</v>
      </c>
      <c r="J190" s="16">
        <v>1081.45</v>
      </c>
      <c r="K190" s="16">
        <v>848.9</v>
      </c>
      <c r="L190" s="16">
        <v>482318.02</v>
      </c>
      <c r="M190" s="16">
        <v>17103.5</v>
      </c>
      <c r="N190" s="16">
        <v>10811.51</v>
      </c>
      <c r="O190" s="16">
        <v>211.18</v>
      </c>
      <c r="P190" s="16">
        <v>119192.55</v>
      </c>
      <c r="Q190" s="16">
        <v>5814.27</v>
      </c>
      <c r="R190" s="16">
        <v>4525.42</v>
      </c>
      <c r="S190" s="78">
        <v>104.98</v>
      </c>
      <c r="T190" s="94">
        <v>15</v>
      </c>
      <c r="U190" s="87">
        <v>3</v>
      </c>
      <c r="V190" s="87">
        <v>3</v>
      </c>
    </row>
    <row r="191" spans="1:22" x14ac:dyDescent="0.25">
      <c r="A191" s="85">
        <v>1</v>
      </c>
      <c r="B191" s="10" t="s">
        <v>179</v>
      </c>
      <c r="C191" s="11">
        <v>374</v>
      </c>
      <c r="D191" s="11">
        <v>373</v>
      </c>
      <c r="E191" s="11">
        <v>33</v>
      </c>
      <c r="F191" s="11">
        <v>52</v>
      </c>
      <c r="G191" s="11">
        <v>270</v>
      </c>
      <c r="H191" s="11">
        <v>170</v>
      </c>
      <c r="I191" s="11">
        <v>18</v>
      </c>
      <c r="J191" s="11">
        <v>479.8</v>
      </c>
      <c r="K191" s="11">
        <v>376.6</v>
      </c>
      <c r="L191" s="11">
        <v>107317.14</v>
      </c>
      <c r="M191" s="11">
        <v>5738.9</v>
      </c>
      <c r="N191" s="11">
        <v>3441.68</v>
      </c>
      <c r="O191" s="11">
        <v>149.56</v>
      </c>
      <c r="P191" s="11">
        <v>45068.65</v>
      </c>
      <c r="Q191" s="11">
        <v>2416.5500000000002</v>
      </c>
      <c r="R191" s="11">
        <v>1848.28</v>
      </c>
      <c r="S191" s="76">
        <v>96.92</v>
      </c>
      <c r="T191" s="92">
        <v>16</v>
      </c>
      <c r="U191" s="85">
        <v>1</v>
      </c>
      <c r="V191" s="85">
        <v>1</v>
      </c>
    </row>
    <row r="192" spans="1:22" x14ac:dyDescent="0.25">
      <c r="A192" s="86">
        <v>2</v>
      </c>
      <c r="B192" s="13" t="s">
        <v>201</v>
      </c>
      <c r="C192" s="9">
        <v>458</v>
      </c>
      <c r="D192" s="9">
        <v>392</v>
      </c>
      <c r="E192" s="9">
        <v>46</v>
      </c>
      <c r="F192" s="9">
        <v>73</v>
      </c>
      <c r="G192" s="9">
        <v>312</v>
      </c>
      <c r="H192" s="9">
        <v>173</v>
      </c>
      <c r="I192" s="9">
        <v>20</v>
      </c>
      <c r="J192" s="9">
        <v>719.27</v>
      </c>
      <c r="K192" s="9">
        <v>564.6</v>
      </c>
      <c r="L192" s="9">
        <v>227053.17</v>
      </c>
      <c r="M192" s="9">
        <v>9915</v>
      </c>
      <c r="N192" s="9">
        <v>6094.32</v>
      </c>
      <c r="O192" s="9">
        <v>177.67</v>
      </c>
      <c r="P192" s="9">
        <v>73566.95</v>
      </c>
      <c r="Q192" s="9">
        <v>3753.42</v>
      </c>
      <c r="R192" s="9">
        <v>2891.61</v>
      </c>
      <c r="S192" s="77">
        <v>101.13</v>
      </c>
      <c r="T192" s="93">
        <v>16</v>
      </c>
      <c r="U192" s="86">
        <v>2</v>
      </c>
      <c r="V192" s="86">
        <v>2</v>
      </c>
    </row>
    <row r="193" spans="1:22" ht="15.75" thickBot="1" x14ac:dyDescent="0.3">
      <c r="A193" s="87">
        <v>3</v>
      </c>
      <c r="B193" s="15" t="s">
        <v>226</v>
      </c>
      <c r="C193" s="16">
        <v>588</v>
      </c>
      <c r="D193" s="16">
        <v>412</v>
      </c>
      <c r="E193" s="16">
        <v>72</v>
      </c>
      <c r="F193" s="16">
        <v>115</v>
      </c>
      <c r="G193" s="16">
        <v>358</v>
      </c>
      <c r="H193" s="16">
        <v>170</v>
      </c>
      <c r="I193" s="16">
        <v>22</v>
      </c>
      <c r="J193" s="16">
        <v>1209.51</v>
      </c>
      <c r="K193" s="16">
        <v>949.5</v>
      </c>
      <c r="L193" s="16">
        <v>569246.79</v>
      </c>
      <c r="M193" s="16">
        <v>19362.099999999999</v>
      </c>
      <c r="N193" s="16">
        <v>12395.01</v>
      </c>
      <c r="O193" s="16">
        <v>216.94</v>
      </c>
      <c r="P193" s="16">
        <v>135224.95999999999</v>
      </c>
      <c r="Q193" s="16">
        <v>6564.32</v>
      </c>
      <c r="R193" s="16">
        <v>5120.62</v>
      </c>
      <c r="S193" s="78">
        <v>105.74</v>
      </c>
      <c r="T193" s="94">
        <v>16</v>
      </c>
      <c r="U193" s="87">
        <v>3</v>
      </c>
      <c r="V193" s="87">
        <v>3</v>
      </c>
    </row>
    <row r="194" spans="1:22" x14ac:dyDescent="0.25">
      <c r="A194" s="85">
        <v>1</v>
      </c>
      <c r="B194" s="10" t="s">
        <v>180</v>
      </c>
      <c r="C194" s="11">
        <v>384</v>
      </c>
      <c r="D194" s="11">
        <v>374</v>
      </c>
      <c r="E194" s="11">
        <v>36</v>
      </c>
      <c r="F194" s="11">
        <v>57</v>
      </c>
      <c r="G194" s="11">
        <v>270</v>
      </c>
      <c r="H194" s="11">
        <v>169</v>
      </c>
      <c r="I194" s="11">
        <v>18</v>
      </c>
      <c r="J194" s="11">
        <v>526.34</v>
      </c>
      <c r="K194" s="11">
        <v>413.2</v>
      </c>
      <c r="L194" s="11">
        <v>121512.35</v>
      </c>
      <c r="M194" s="11">
        <v>6328.8</v>
      </c>
      <c r="N194" s="11">
        <v>3831.76</v>
      </c>
      <c r="O194" s="11">
        <v>151.94</v>
      </c>
      <c r="P194" s="11">
        <v>49816.72</v>
      </c>
      <c r="Q194" s="11">
        <v>2664</v>
      </c>
      <c r="R194" s="11">
        <v>2040.04</v>
      </c>
      <c r="S194" s="76">
        <v>97.29</v>
      </c>
      <c r="T194" s="92">
        <v>17</v>
      </c>
      <c r="U194" s="85">
        <v>1</v>
      </c>
      <c r="V194" s="85">
        <v>1</v>
      </c>
    </row>
    <row r="195" spans="1:22" x14ac:dyDescent="0.25">
      <c r="A195" s="86">
        <v>2</v>
      </c>
      <c r="B195" s="13" t="s">
        <v>202</v>
      </c>
      <c r="C195" s="9">
        <v>472</v>
      </c>
      <c r="D195" s="9">
        <v>393</v>
      </c>
      <c r="E195" s="9">
        <v>50</v>
      </c>
      <c r="F195" s="9">
        <v>80</v>
      </c>
      <c r="G195" s="9">
        <v>312</v>
      </c>
      <c r="H195" s="9">
        <v>171.5</v>
      </c>
      <c r="I195" s="9">
        <v>20</v>
      </c>
      <c r="J195" s="9">
        <v>788.23</v>
      </c>
      <c r="K195" s="9">
        <v>618.79999999999995</v>
      </c>
      <c r="L195" s="9">
        <v>258357.05</v>
      </c>
      <c r="M195" s="9">
        <v>10947.3</v>
      </c>
      <c r="N195" s="9">
        <v>6796.66</v>
      </c>
      <c r="O195" s="9">
        <v>181.04</v>
      </c>
      <c r="P195" s="9">
        <v>81286.570000000007</v>
      </c>
      <c r="Q195" s="9">
        <v>4136.72</v>
      </c>
      <c r="R195" s="9">
        <v>3191.54</v>
      </c>
      <c r="S195" s="77">
        <v>101.55</v>
      </c>
      <c r="T195" s="93">
        <v>17</v>
      </c>
      <c r="U195" s="86">
        <v>2</v>
      </c>
      <c r="V195" s="86">
        <v>2</v>
      </c>
    </row>
    <row r="196" spans="1:22" ht="15.75" thickBot="1" x14ac:dyDescent="0.3">
      <c r="A196" s="87">
        <v>3</v>
      </c>
      <c r="B196" s="15" t="s">
        <v>227</v>
      </c>
      <c r="C196" s="16">
        <v>616</v>
      </c>
      <c r="D196" s="16">
        <v>414</v>
      </c>
      <c r="E196" s="16">
        <v>80</v>
      </c>
      <c r="F196" s="16">
        <v>129</v>
      </c>
      <c r="G196" s="16">
        <v>358</v>
      </c>
      <c r="H196" s="16">
        <v>167</v>
      </c>
      <c r="I196" s="16">
        <v>22</v>
      </c>
      <c r="J196" s="16">
        <v>1358.67</v>
      </c>
      <c r="K196" s="16">
        <v>1066.5999999999999</v>
      </c>
      <c r="L196" s="16">
        <v>679972.83</v>
      </c>
      <c r="M196" s="16">
        <v>22077</v>
      </c>
      <c r="N196" s="16">
        <v>14322.16</v>
      </c>
      <c r="O196" s="16">
        <v>223.71</v>
      </c>
      <c r="P196" s="16">
        <v>154171.56</v>
      </c>
      <c r="Q196" s="16">
        <v>7447.9</v>
      </c>
      <c r="R196" s="16">
        <v>5823.25</v>
      </c>
      <c r="S196" s="78">
        <v>106.52</v>
      </c>
      <c r="T196" s="94">
        <v>17</v>
      </c>
      <c r="U196" s="87">
        <v>3</v>
      </c>
      <c r="V196" s="87">
        <v>3</v>
      </c>
    </row>
    <row r="197" spans="1:22" x14ac:dyDescent="0.25">
      <c r="A197" s="85">
        <v>1</v>
      </c>
      <c r="B197" s="10" t="s">
        <v>181</v>
      </c>
      <c r="C197" s="11">
        <v>396</v>
      </c>
      <c r="D197" s="11">
        <v>375</v>
      </c>
      <c r="E197" s="11">
        <v>39</v>
      </c>
      <c r="F197" s="11">
        <v>63</v>
      </c>
      <c r="G197" s="11">
        <v>270</v>
      </c>
      <c r="H197" s="11">
        <v>168</v>
      </c>
      <c r="I197" s="11">
        <v>18</v>
      </c>
      <c r="J197" s="11">
        <v>580.58000000000004</v>
      </c>
      <c r="K197" s="11">
        <v>455.8</v>
      </c>
      <c r="L197" s="11">
        <v>139424.85999999999</v>
      </c>
      <c r="M197" s="11">
        <v>7041.7</v>
      </c>
      <c r="N197" s="11">
        <v>4307.16</v>
      </c>
      <c r="O197" s="11">
        <v>154.97</v>
      </c>
      <c r="P197" s="11">
        <v>55520.26</v>
      </c>
      <c r="Q197" s="11">
        <v>2961.08</v>
      </c>
      <c r="R197" s="11">
        <v>2269.4499999999998</v>
      </c>
      <c r="S197" s="76">
        <v>97.79</v>
      </c>
      <c r="T197" s="92">
        <v>18</v>
      </c>
      <c r="U197" s="85">
        <v>1</v>
      </c>
      <c r="V197" s="85">
        <v>1</v>
      </c>
    </row>
    <row r="198" spans="1:22" x14ac:dyDescent="0.25">
      <c r="A198" s="86">
        <v>2</v>
      </c>
      <c r="B198" s="13" t="s">
        <v>203</v>
      </c>
      <c r="C198" s="9">
        <v>488</v>
      </c>
      <c r="D198" s="9">
        <v>394</v>
      </c>
      <c r="E198" s="9">
        <v>55</v>
      </c>
      <c r="F198" s="9">
        <v>88</v>
      </c>
      <c r="G198" s="9">
        <v>312</v>
      </c>
      <c r="H198" s="9">
        <v>169.5</v>
      </c>
      <c r="I198" s="9">
        <v>20</v>
      </c>
      <c r="J198" s="9">
        <v>868.47</v>
      </c>
      <c r="K198" s="9">
        <v>681.8</v>
      </c>
      <c r="L198" s="9">
        <v>296560.11</v>
      </c>
      <c r="M198" s="9">
        <v>12154.1</v>
      </c>
      <c r="N198" s="9">
        <v>7629.66</v>
      </c>
      <c r="O198" s="9">
        <v>184.79</v>
      </c>
      <c r="P198" s="9">
        <v>90173.86</v>
      </c>
      <c r="Q198" s="9">
        <v>4577.3500000000004</v>
      </c>
      <c r="R198" s="9">
        <v>3538.66</v>
      </c>
      <c r="S198" s="77">
        <v>101.9</v>
      </c>
      <c r="T198" s="93">
        <v>18</v>
      </c>
      <c r="U198" s="86">
        <v>2</v>
      </c>
      <c r="V198" s="86">
        <v>2</v>
      </c>
    </row>
    <row r="199" spans="1:22" ht="15.75" thickBot="1" x14ac:dyDescent="0.3">
      <c r="A199" s="87">
        <v>3</v>
      </c>
      <c r="B199" s="15" t="s">
        <v>228</v>
      </c>
      <c r="C199" s="16">
        <v>638</v>
      </c>
      <c r="D199" s="16">
        <v>430</v>
      </c>
      <c r="E199" s="16">
        <v>87</v>
      </c>
      <c r="F199" s="16">
        <v>140</v>
      </c>
      <c r="G199" s="16">
        <v>358</v>
      </c>
      <c r="H199" s="16">
        <v>171.5</v>
      </c>
      <c r="I199" s="16">
        <v>22</v>
      </c>
      <c r="J199" s="16">
        <v>1519.61</v>
      </c>
      <c r="K199" s="16">
        <v>1192.9000000000001</v>
      </c>
      <c r="L199" s="16">
        <v>800682.16</v>
      </c>
      <c r="M199" s="16">
        <v>25099.8</v>
      </c>
      <c r="N199" s="16">
        <v>16419.75</v>
      </c>
      <c r="O199" s="16">
        <v>229.54</v>
      </c>
      <c r="P199" s="16">
        <v>187578.96</v>
      </c>
      <c r="Q199" s="16">
        <v>8724.6</v>
      </c>
      <c r="R199" s="16">
        <v>6820.27</v>
      </c>
      <c r="S199" s="78">
        <v>111.1</v>
      </c>
      <c r="T199" s="94">
        <v>18</v>
      </c>
      <c r="U199" s="87">
        <v>3</v>
      </c>
      <c r="V199" s="87">
        <v>3</v>
      </c>
    </row>
    <row r="200" spans="1:22" x14ac:dyDescent="0.25">
      <c r="A200" s="85">
        <v>1</v>
      </c>
      <c r="B200" s="10" t="s">
        <v>182</v>
      </c>
      <c r="C200" s="11">
        <v>408</v>
      </c>
      <c r="D200" s="11">
        <v>385</v>
      </c>
      <c r="E200" s="11">
        <v>43</v>
      </c>
      <c r="F200" s="11">
        <v>69</v>
      </c>
      <c r="G200" s="11">
        <v>270</v>
      </c>
      <c r="H200" s="11">
        <v>171</v>
      </c>
      <c r="I200" s="11">
        <v>18</v>
      </c>
      <c r="J200" s="11">
        <v>650.17999999999995</v>
      </c>
      <c r="K200" s="11">
        <v>510.4</v>
      </c>
      <c r="L200" s="11">
        <v>162282.28</v>
      </c>
      <c r="M200" s="11">
        <v>7955</v>
      </c>
      <c r="N200" s="11">
        <v>4912.82</v>
      </c>
      <c r="O200" s="11">
        <v>157.99</v>
      </c>
      <c r="P200" s="11">
        <v>65823.94</v>
      </c>
      <c r="Q200" s="11">
        <v>3419.43</v>
      </c>
      <c r="R200" s="11">
        <v>2622.83</v>
      </c>
      <c r="S200" s="76">
        <v>100.62</v>
      </c>
      <c r="T200" s="92">
        <v>19</v>
      </c>
      <c r="U200" s="85">
        <v>1</v>
      </c>
      <c r="V200" s="85">
        <v>1</v>
      </c>
    </row>
    <row r="201" spans="1:22" x14ac:dyDescent="0.25">
      <c r="A201" s="86">
        <v>2</v>
      </c>
      <c r="B201" s="13" t="s">
        <v>204</v>
      </c>
      <c r="C201" s="9">
        <v>506</v>
      </c>
      <c r="D201" s="9">
        <v>395</v>
      </c>
      <c r="E201" s="9">
        <v>60</v>
      </c>
      <c r="F201" s="9">
        <v>97</v>
      </c>
      <c r="G201" s="9">
        <v>312</v>
      </c>
      <c r="H201" s="9">
        <v>167.5</v>
      </c>
      <c r="I201" s="9">
        <v>20</v>
      </c>
      <c r="J201" s="9">
        <v>956.93</v>
      </c>
      <c r="K201" s="9">
        <v>751.2</v>
      </c>
      <c r="L201" s="9">
        <v>342451.59</v>
      </c>
      <c r="M201" s="9">
        <v>13535.6</v>
      </c>
      <c r="N201" s="9">
        <v>8591.51</v>
      </c>
      <c r="O201" s="9">
        <v>189.17</v>
      </c>
      <c r="P201" s="9">
        <v>100237.84</v>
      </c>
      <c r="Q201" s="9">
        <v>5075.33</v>
      </c>
      <c r="R201" s="9">
        <v>3929.92</v>
      </c>
      <c r="S201" s="77">
        <v>102.35</v>
      </c>
      <c r="T201" s="93">
        <v>19</v>
      </c>
      <c r="U201" s="86">
        <v>2</v>
      </c>
      <c r="V201" s="86">
        <v>2</v>
      </c>
    </row>
    <row r="202" spans="1:22" ht="15.75" thickBot="1" x14ac:dyDescent="0.3">
      <c r="A202" s="87">
        <v>3</v>
      </c>
      <c r="B202" s="15" t="s">
        <v>229</v>
      </c>
      <c r="C202" s="16">
        <v>668</v>
      </c>
      <c r="D202" s="16">
        <v>435</v>
      </c>
      <c r="E202" s="16">
        <v>96</v>
      </c>
      <c r="F202" s="16">
        <v>155</v>
      </c>
      <c r="G202" s="16">
        <v>358</v>
      </c>
      <c r="H202" s="16">
        <v>169.5</v>
      </c>
      <c r="I202" s="16">
        <v>22</v>
      </c>
      <c r="J202" s="16">
        <v>1696.33</v>
      </c>
      <c r="K202" s="16">
        <v>1331.6</v>
      </c>
      <c r="L202" s="16">
        <v>952172.58</v>
      </c>
      <c r="M202" s="16">
        <v>28508.2</v>
      </c>
      <c r="N202" s="16">
        <v>18868.64</v>
      </c>
      <c r="O202" s="16">
        <v>236.92</v>
      </c>
      <c r="P202" s="16">
        <v>215398.09</v>
      </c>
      <c r="Q202" s="16">
        <v>9903.36</v>
      </c>
      <c r="R202" s="16">
        <v>7755.88</v>
      </c>
      <c r="S202" s="78">
        <v>112.68</v>
      </c>
      <c r="T202" s="94">
        <v>19</v>
      </c>
      <c r="U202" s="87">
        <v>3</v>
      </c>
      <c r="V202" s="87">
        <v>3</v>
      </c>
    </row>
    <row r="203" spans="1:22" x14ac:dyDescent="0.25">
      <c r="A203" s="85">
        <v>1</v>
      </c>
      <c r="B203" s="10" t="s">
        <v>183</v>
      </c>
      <c r="C203" s="11">
        <v>422</v>
      </c>
      <c r="D203" s="11">
        <v>387</v>
      </c>
      <c r="E203" s="11">
        <v>47</v>
      </c>
      <c r="F203" s="11">
        <v>76</v>
      </c>
      <c r="G203" s="11">
        <v>270</v>
      </c>
      <c r="H203" s="11">
        <v>170</v>
      </c>
      <c r="I203" s="11">
        <v>18</v>
      </c>
      <c r="J203" s="11">
        <v>717.92</v>
      </c>
      <c r="K203" s="11">
        <v>563.6</v>
      </c>
      <c r="L203" s="11">
        <v>187072.37</v>
      </c>
      <c r="M203" s="11">
        <v>8866</v>
      </c>
      <c r="N203" s="11">
        <v>5534.78</v>
      </c>
      <c r="O203" s="11">
        <v>161.41999999999999</v>
      </c>
      <c r="P203" s="11">
        <v>73671.75</v>
      </c>
      <c r="Q203" s="11">
        <v>3807.33</v>
      </c>
      <c r="R203" s="11">
        <v>2923.99</v>
      </c>
      <c r="S203" s="76">
        <v>101.3</v>
      </c>
      <c r="T203" s="92">
        <v>20</v>
      </c>
      <c r="U203" s="85">
        <v>1</v>
      </c>
      <c r="V203" s="85">
        <v>1</v>
      </c>
    </row>
    <row r="204" spans="1:22" ht="15.75" thickBot="1" x14ac:dyDescent="0.3">
      <c r="A204" s="87">
        <v>2</v>
      </c>
      <c r="B204" s="15" t="s">
        <v>205</v>
      </c>
      <c r="C204" s="16">
        <v>520</v>
      </c>
      <c r="D204" s="16">
        <v>409</v>
      </c>
      <c r="E204" s="16">
        <v>65</v>
      </c>
      <c r="F204" s="16">
        <v>104</v>
      </c>
      <c r="G204" s="16">
        <v>312</v>
      </c>
      <c r="H204" s="16">
        <v>172</v>
      </c>
      <c r="I204" s="16">
        <v>20</v>
      </c>
      <c r="J204" s="16">
        <v>1056.95</v>
      </c>
      <c r="K204" s="16">
        <v>829.7</v>
      </c>
      <c r="L204" s="16">
        <v>392963.38</v>
      </c>
      <c r="M204" s="16">
        <v>15114</v>
      </c>
      <c r="N204" s="16">
        <v>9664.42</v>
      </c>
      <c r="O204" s="16">
        <v>192.82</v>
      </c>
      <c r="P204" s="16">
        <v>119352.51</v>
      </c>
      <c r="Q204" s="16">
        <v>5836.31</v>
      </c>
      <c r="R204" s="16">
        <v>4520.43</v>
      </c>
      <c r="S204" s="78">
        <v>106.26</v>
      </c>
      <c r="T204" s="94">
        <v>20</v>
      </c>
      <c r="U204" s="87">
        <v>2</v>
      </c>
      <c r="V204" s="87">
        <v>2</v>
      </c>
    </row>
    <row r="205" spans="1:22" x14ac:dyDescent="0.25">
      <c r="A205" s="85">
        <v>1</v>
      </c>
      <c r="B205" s="10" t="s">
        <v>184</v>
      </c>
      <c r="C205" s="11">
        <v>440</v>
      </c>
      <c r="D205" s="11">
        <v>389</v>
      </c>
      <c r="E205" s="11">
        <v>52</v>
      </c>
      <c r="F205" s="11">
        <v>85</v>
      </c>
      <c r="G205" s="11">
        <v>270</v>
      </c>
      <c r="H205" s="11">
        <v>168.5</v>
      </c>
      <c r="I205" s="11">
        <v>18</v>
      </c>
      <c r="J205" s="11">
        <v>804.48</v>
      </c>
      <c r="K205" s="11">
        <v>631.5</v>
      </c>
      <c r="L205" s="11">
        <v>221339.16</v>
      </c>
      <c r="M205" s="11">
        <v>10060.9</v>
      </c>
      <c r="N205" s="11">
        <v>6361.1</v>
      </c>
      <c r="O205" s="11">
        <v>165.87</v>
      </c>
      <c r="P205" s="11">
        <v>83732.23</v>
      </c>
      <c r="Q205" s="11">
        <v>4305</v>
      </c>
      <c r="R205" s="11">
        <v>3311.01</v>
      </c>
      <c r="S205" s="76">
        <v>102.02</v>
      </c>
      <c r="T205" s="92">
        <v>21</v>
      </c>
      <c r="U205" s="85">
        <v>1</v>
      </c>
      <c r="V205" s="85">
        <v>1</v>
      </c>
    </row>
    <row r="206" spans="1:22" ht="15.75" thickBot="1" x14ac:dyDescent="0.3">
      <c r="A206" s="87">
        <v>2</v>
      </c>
      <c r="B206" s="15" t="s">
        <v>206</v>
      </c>
      <c r="C206" s="16">
        <v>540</v>
      </c>
      <c r="D206" s="16">
        <v>411</v>
      </c>
      <c r="E206" s="16">
        <v>71</v>
      </c>
      <c r="F206" s="16">
        <v>114</v>
      </c>
      <c r="G206" s="16">
        <v>312</v>
      </c>
      <c r="H206" s="16">
        <v>170</v>
      </c>
      <c r="I206" s="16">
        <v>20</v>
      </c>
      <c r="J206" s="16">
        <v>1162.03</v>
      </c>
      <c r="K206" s="16">
        <v>912.2</v>
      </c>
      <c r="L206" s="16">
        <v>454051.02</v>
      </c>
      <c r="M206" s="16">
        <v>16816.7</v>
      </c>
      <c r="N206" s="16">
        <v>10869.85</v>
      </c>
      <c r="O206" s="16">
        <v>197.67</v>
      </c>
      <c r="P206" s="16">
        <v>132896.31</v>
      </c>
      <c r="Q206" s="16">
        <v>6466.97</v>
      </c>
      <c r="R206" s="16">
        <v>5017.71</v>
      </c>
      <c r="S206" s="78">
        <v>106.94</v>
      </c>
      <c r="T206" s="94">
        <v>21</v>
      </c>
      <c r="U206" s="87">
        <v>2</v>
      </c>
      <c r="V206" s="87">
        <v>2</v>
      </c>
    </row>
    <row r="207" spans="1:22" ht="15.75" thickBot="1" x14ac:dyDescent="0.3">
      <c r="A207" s="88">
        <v>1</v>
      </c>
      <c r="B207" s="38" t="s">
        <v>207</v>
      </c>
      <c r="C207" s="39">
        <v>562</v>
      </c>
      <c r="D207" s="39">
        <v>413</v>
      </c>
      <c r="E207" s="39">
        <v>77</v>
      </c>
      <c r="F207" s="39">
        <v>125</v>
      </c>
      <c r="G207" s="39">
        <v>312</v>
      </c>
      <c r="H207" s="39">
        <v>168</v>
      </c>
      <c r="I207" s="39">
        <v>20</v>
      </c>
      <c r="J207" s="39">
        <v>1276.17</v>
      </c>
      <c r="K207" s="39">
        <v>1001.8</v>
      </c>
      <c r="L207" s="39">
        <v>526659.93000000005</v>
      </c>
      <c r="M207" s="39">
        <v>18742.400000000001</v>
      </c>
      <c r="N207" s="39">
        <v>12243.01</v>
      </c>
      <c r="O207" s="39">
        <v>203.15</v>
      </c>
      <c r="P207" s="39">
        <v>148011.26999999999</v>
      </c>
      <c r="Q207" s="39">
        <v>7167.62</v>
      </c>
      <c r="R207" s="39">
        <v>5568.89</v>
      </c>
      <c r="S207" s="89">
        <v>107.69</v>
      </c>
      <c r="T207" s="95">
        <v>22</v>
      </c>
      <c r="U207" s="88">
        <v>1</v>
      </c>
      <c r="V207" s="88">
        <v>1</v>
      </c>
    </row>
    <row r="208" spans="1:22" ht="15.75" thickBot="1" x14ac:dyDescent="0.3">
      <c r="A208" s="88">
        <v>1</v>
      </c>
      <c r="B208" s="38" t="s">
        <v>208</v>
      </c>
      <c r="C208" s="39">
        <v>580</v>
      </c>
      <c r="D208" s="39">
        <v>426</v>
      </c>
      <c r="E208" s="39">
        <v>84</v>
      </c>
      <c r="F208" s="39">
        <v>134</v>
      </c>
      <c r="G208" s="39">
        <v>312</v>
      </c>
      <c r="H208" s="39">
        <v>171</v>
      </c>
      <c r="I208" s="39">
        <v>20</v>
      </c>
      <c r="J208" s="39">
        <v>1407.19</v>
      </c>
      <c r="K208" s="39">
        <v>1104.7</v>
      </c>
      <c r="L208" s="39">
        <v>606878.23</v>
      </c>
      <c r="M208" s="39">
        <v>20926.8</v>
      </c>
      <c r="N208" s="39">
        <v>13777.86</v>
      </c>
      <c r="O208" s="39">
        <v>207.67</v>
      </c>
      <c r="P208" s="39">
        <v>174271.92</v>
      </c>
      <c r="Q208" s="39">
        <v>8181.78</v>
      </c>
      <c r="R208" s="39">
        <v>6362.61</v>
      </c>
      <c r="S208" s="89">
        <v>111.29</v>
      </c>
      <c r="T208" s="95">
        <v>23</v>
      </c>
      <c r="U208" s="88">
        <v>1</v>
      </c>
      <c r="V208" s="88">
        <v>1</v>
      </c>
    </row>
    <row r="209" spans="1:22" ht="15.75" thickBot="1" x14ac:dyDescent="0.3">
      <c r="A209" s="88">
        <v>1</v>
      </c>
      <c r="B209" s="38" t="s">
        <v>209</v>
      </c>
      <c r="C209" s="39">
        <v>604</v>
      </c>
      <c r="D209" s="39">
        <v>430</v>
      </c>
      <c r="E209" s="39">
        <v>92</v>
      </c>
      <c r="F209" s="39">
        <v>146</v>
      </c>
      <c r="G209" s="39">
        <v>312</v>
      </c>
      <c r="H209" s="39">
        <v>169</v>
      </c>
      <c r="I209" s="39">
        <v>20</v>
      </c>
      <c r="J209" s="39">
        <v>1546.07</v>
      </c>
      <c r="K209" s="39">
        <v>1213.7</v>
      </c>
      <c r="L209" s="39">
        <v>704826.44</v>
      </c>
      <c r="M209" s="39">
        <v>23338.6</v>
      </c>
      <c r="N209" s="39">
        <v>15522.09</v>
      </c>
      <c r="O209" s="39">
        <v>213.51</v>
      </c>
      <c r="P209" s="39">
        <v>195579.56</v>
      </c>
      <c r="Q209" s="39">
        <v>9096.7199999999993</v>
      </c>
      <c r="R209" s="39">
        <v>7087.61</v>
      </c>
      <c r="S209" s="89">
        <v>112.47</v>
      </c>
      <c r="T209" s="95">
        <v>24</v>
      </c>
      <c r="U209" s="88">
        <v>1</v>
      </c>
      <c r="V209" s="88">
        <v>1</v>
      </c>
    </row>
    <row r="210" spans="1:22" ht="15.75" thickBot="1" x14ac:dyDescent="0.3"/>
    <row r="211" spans="1:22" x14ac:dyDescent="0.25">
      <c r="A211" s="204">
        <v>1</v>
      </c>
      <c r="B211" s="10" t="s">
        <v>230</v>
      </c>
      <c r="C211" s="11">
        <v>128</v>
      </c>
      <c r="D211" s="11">
        <v>118</v>
      </c>
      <c r="E211" s="11">
        <v>9</v>
      </c>
      <c r="F211" s="11">
        <v>9</v>
      </c>
      <c r="G211" s="11">
        <v>110</v>
      </c>
      <c r="H211" s="11">
        <v>54.5</v>
      </c>
      <c r="I211" s="11">
        <v>12</v>
      </c>
      <c r="J211" s="11">
        <v>32.380000000000003</v>
      </c>
      <c r="K211" s="11">
        <v>25.4</v>
      </c>
      <c r="L211" s="11">
        <v>887.11</v>
      </c>
      <c r="M211" s="11">
        <v>138.6</v>
      </c>
      <c r="N211" s="11">
        <v>80.040000000000006</v>
      </c>
      <c r="O211" s="11">
        <v>52.35</v>
      </c>
      <c r="P211" s="11">
        <v>247.82</v>
      </c>
      <c r="Q211" s="11">
        <v>42</v>
      </c>
      <c r="R211" s="11">
        <v>32.89</v>
      </c>
      <c r="S211" s="12">
        <v>27.67</v>
      </c>
      <c r="T211" s="73">
        <v>1</v>
      </c>
      <c r="U211" s="80">
        <v>1</v>
      </c>
      <c r="V211" s="204">
        <v>1</v>
      </c>
    </row>
    <row r="212" spans="1:22" x14ac:dyDescent="0.25">
      <c r="A212" s="205">
        <v>2</v>
      </c>
      <c r="B212" s="13" t="s">
        <v>231</v>
      </c>
      <c r="C212" s="9">
        <v>200</v>
      </c>
      <c r="D212" s="9">
        <v>204</v>
      </c>
      <c r="E212" s="9">
        <v>12</v>
      </c>
      <c r="F212" s="9">
        <v>12</v>
      </c>
      <c r="G212" s="9">
        <v>176</v>
      </c>
      <c r="H212" s="9">
        <v>96</v>
      </c>
      <c r="I212" s="9">
        <v>13</v>
      </c>
      <c r="J212" s="9">
        <v>71.53</v>
      </c>
      <c r="K212" s="9">
        <v>56.2</v>
      </c>
      <c r="L212" s="9">
        <v>4982.3</v>
      </c>
      <c r="M212" s="9">
        <v>498.2</v>
      </c>
      <c r="N212" s="9">
        <v>282.75</v>
      </c>
      <c r="O212" s="9">
        <v>83.46</v>
      </c>
      <c r="P212" s="9">
        <v>1701.7</v>
      </c>
      <c r="Q212" s="9">
        <v>166.83</v>
      </c>
      <c r="R212" s="9">
        <v>128.66</v>
      </c>
      <c r="S212" s="14">
        <v>48.77</v>
      </c>
      <c r="T212" s="74">
        <v>1</v>
      </c>
      <c r="U212" s="81">
        <v>2</v>
      </c>
      <c r="V212" s="205">
        <v>2</v>
      </c>
    </row>
    <row r="213" spans="1:22" x14ac:dyDescent="0.25">
      <c r="A213" s="205">
        <v>3</v>
      </c>
      <c r="B213" s="13" t="s">
        <v>232</v>
      </c>
      <c r="C213" s="9">
        <v>244</v>
      </c>
      <c r="D213" s="9">
        <v>252</v>
      </c>
      <c r="E213" s="9">
        <v>11</v>
      </c>
      <c r="F213" s="9">
        <v>11</v>
      </c>
      <c r="G213" s="9">
        <v>222</v>
      </c>
      <c r="H213" s="9">
        <v>120.5</v>
      </c>
      <c r="I213" s="9">
        <v>16</v>
      </c>
      <c r="J213" s="9">
        <v>82.06</v>
      </c>
      <c r="K213" s="9">
        <v>64.400000000000006</v>
      </c>
      <c r="L213" s="9">
        <v>8786.7800000000007</v>
      </c>
      <c r="M213" s="9">
        <v>720.2</v>
      </c>
      <c r="N213" s="9">
        <v>402.51</v>
      </c>
      <c r="O213" s="9">
        <v>103.48</v>
      </c>
      <c r="P213" s="9">
        <v>2938.35</v>
      </c>
      <c r="Q213" s="9">
        <v>233.2</v>
      </c>
      <c r="R213" s="9">
        <v>178.99</v>
      </c>
      <c r="S213" s="14">
        <v>59.84</v>
      </c>
      <c r="T213" s="74">
        <v>1</v>
      </c>
      <c r="U213" s="81">
        <v>3</v>
      </c>
      <c r="V213" s="205">
        <v>3</v>
      </c>
    </row>
    <row r="214" spans="1:22" x14ac:dyDescent="0.25">
      <c r="A214" s="205">
        <v>4</v>
      </c>
      <c r="B214" s="13" t="s">
        <v>234</v>
      </c>
      <c r="C214" s="9">
        <v>294</v>
      </c>
      <c r="D214" s="9">
        <v>302</v>
      </c>
      <c r="E214" s="9">
        <v>12</v>
      </c>
      <c r="F214" s="9">
        <v>12</v>
      </c>
      <c r="G214" s="9">
        <v>270</v>
      </c>
      <c r="H214" s="9">
        <v>145</v>
      </c>
      <c r="I214" s="9">
        <v>18</v>
      </c>
      <c r="J214" s="9">
        <v>107.66</v>
      </c>
      <c r="K214" s="9">
        <v>84.5</v>
      </c>
      <c r="L214" s="9">
        <v>16864.2</v>
      </c>
      <c r="M214" s="9">
        <v>1147.2</v>
      </c>
      <c r="N214" s="9">
        <v>638.54999999999995</v>
      </c>
      <c r="O214" s="9">
        <v>125.16</v>
      </c>
      <c r="P214" s="9">
        <v>5515.72</v>
      </c>
      <c r="Q214" s="9">
        <v>365.28</v>
      </c>
      <c r="R214" s="9">
        <v>279.87</v>
      </c>
      <c r="S214" s="14">
        <v>71.58</v>
      </c>
      <c r="T214" s="74">
        <v>1</v>
      </c>
      <c r="U214" s="81">
        <v>4</v>
      </c>
      <c r="V214" s="205">
        <v>4</v>
      </c>
    </row>
    <row r="215" spans="1:22" x14ac:dyDescent="0.25">
      <c r="A215" s="205">
        <v>5</v>
      </c>
      <c r="B215" s="13" t="s">
        <v>238</v>
      </c>
      <c r="C215" s="9">
        <v>338</v>
      </c>
      <c r="D215" s="9">
        <v>351</v>
      </c>
      <c r="E215" s="9">
        <v>13</v>
      </c>
      <c r="F215" s="9">
        <v>13</v>
      </c>
      <c r="G215" s="9">
        <v>312</v>
      </c>
      <c r="H215" s="9">
        <v>169</v>
      </c>
      <c r="I215" s="9">
        <v>20</v>
      </c>
      <c r="J215" s="9">
        <v>135.25</v>
      </c>
      <c r="K215" s="9">
        <v>106.2</v>
      </c>
      <c r="L215" s="9">
        <v>28190.34</v>
      </c>
      <c r="M215" s="9">
        <v>1668.1</v>
      </c>
      <c r="N215" s="9">
        <v>925.69</v>
      </c>
      <c r="O215" s="9">
        <v>144.37</v>
      </c>
      <c r="P215" s="9">
        <v>9379.76</v>
      </c>
      <c r="Q215" s="9">
        <v>534.46</v>
      </c>
      <c r="R215" s="9">
        <v>408.88</v>
      </c>
      <c r="S215" s="14">
        <v>83.28</v>
      </c>
      <c r="T215" s="74">
        <v>1</v>
      </c>
      <c r="U215" s="81">
        <v>5</v>
      </c>
      <c r="V215" s="205">
        <v>5</v>
      </c>
    </row>
    <row r="216" spans="1:22" x14ac:dyDescent="0.25">
      <c r="A216" s="205">
        <v>6</v>
      </c>
      <c r="B216" s="13" t="s">
        <v>236</v>
      </c>
      <c r="C216" s="9">
        <v>326.7</v>
      </c>
      <c r="D216" s="9">
        <v>319.7</v>
      </c>
      <c r="E216" s="9">
        <v>24.8</v>
      </c>
      <c r="F216" s="9">
        <v>24.8</v>
      </c>
      <c r="G216" s="9">
        <v>277.10000000000002</v>
      </c>
      <c r="H216" s="9">
        <v>147.44999999999999</v>
      </c>
      <c r="I216" s="9">
        <v>15.2</v>
      </c>
      <c r="J216" s="9">
        <v>229.28</v>
      </c>
      <c r="K216" s="9">
        <v>180</v>
      </c>
      <c r="L216" s="9">
        <v>40972.83</v>
      </c>
      <c r="M216" s="9">
        <v>2508.3000000000002</v>
      </c>
      <c r="N216" s="9">
        <v>1448.25</v>
      </c>
      <c r="O216" s="9">
        <v>133.68</v>
      </c>
      <c r="P216" s="9">
        <v>13546.38</v>
      </c>
      <c r="Q216" s="9">
        <v>847.44</v>
      </c>
      <c r="R216" s="9">
        <v>656.56</v>
      </c>
      <c r="S216" s="14">
        <v>76.87</v>
      </c>
      <c r="T216" s="74">
        <v>1</v>
      </c>
      <c r="U216" s="81">
        <v>7</v>
      </c>
      <c r="V216" s="205">
        <v>6</v>
      </c>
    </row>
    <row r="217" spans="1:22" ht="15.75" thickBot="1" x14ac:dyDescent="0.3">
      <c r="A217" s="206">
        <v>7</v>
      </c>
      <c r="B217" s="15" t="s">
        <v>241</v>
      </c>
      <c r="C217" s="16">
        <v>388</v>
      </c>
      <c r="D217" s="16">
        <v>402</v>
      </c>
      <c r="E217" s="16">
        <v>15</v>
      </c>
      <c r="F217" s="16">
        <v>15</v>
      </c>
      <c r="G217" s="16">
        <v>358</v>
      </c>
      <c r="H217" s="16">
        <v>193.5</v>
      </c>
      <c r="I217" s="16">
        <v>22</v>
      </c>
      <c r="J217" s="16">
        <v>178.45</v>
      </c>
      <c r="K217" s="16">
        <v>140.1</v>
      </c>
      <c r="L217" s="16">
        <v>48965.17</v>
      </c>
      <c r="M217" s="16">
        <v>2524</v>
      </c>
      <c r="N217" s="16">
        <v>1401.07</v>
      </c>
      <c r="O217" s="16">
        <v>165.65</v>
      </c>
      <c r="P217" s="16">
        <v>16258.38</v>
      </c>
      <c r="Q217" s="16">
        <v>808.87</v>
      </c>
      <c r="R217" s="16">
        <v>618.66</v>
      </c>
      <c r="S217" s="17">
        <v>95.45</v>
      </c>
      <c r="T217" s="75">
        <v>1</v>
      </c>
      <c r="U217" s="81">
        <v>6</v>
      </c>
      <c r="V217" s="206">
        <v>7</v>
      </c>
    </row>
    <row r="218" spans="1:22" x14ac:dyDescent="0.25">
      <c r="A218" s="81">
        <v>1</v>
      </c>
      <c r="B218" s="10" t="s">
        <v>233</v>
      </c>
      <c r="C218" s="11">
        <v>250</v>
      </c>
      <c r="D218" s="11">
        <v>255</v>
      </c>
      <c r="E218" s="11">
        <v>14</v>
      </c>
      <c r="F218" s="11">
        <v>14</v>
      </c>
      <c r="G218" s="11">
        <v>222</v>
      </c>
      <c r="H218" s="11">
        <v>120.5</v>
      </c>
      <c r="I218" s="11">
        <v>16</v>
      </c>
      <c r="J218" s="11">
        <v>104.68</v>
      </c>
      <c r="K218" s="11">
        <v>82.2</v>
      </c>
      <c r="L218" s="11">
        <v>11483.65</v>
      </c>
      <c r="M218" s="11">
        <v>918.7</v>
      </c>
      <c r="N218" s="11">
        <v>519.30999999999995</v>
      </c>
      <c r="O218" s="11">
        <v>104.74</v>
      </c>
      <c r="P218" s="11">
        <v>3876.72</v>
      </c>
      <c r="Q218" s="11">
        <v>304.06</v>
      </c>
      <c r="R218" s="11">
        <v>234.19</v>
      </c>
      <c r="S218" s="12">
        <v>60.86</v>
      </c>
      <c r="T218" s="73">
        <v>2</v>
      </c>
      <c r="U218" s="80">
        <v>1</v>
      </c>
      <c r="V218" s="81">
        <v>1</v>
      </c>
    </row>
    <row r="219" spans="1:22" x14ac:dyDescent="0.25">
      <c r="A219" s="81">
        <v>2</v>
      </c>
      <c r="B219" s="13" t="s">
        <v>235</v>
      </c>
      <c r="C219" s="9">
        <v>300</v>
      </c>
      <c r="D219" s="9">
        <v>305</v>
      </c>
      <c r="E219" s="9">
        <v>15</v>
      </c>
      <c r="F219" s="9">
        <v>15</v>
      </c>
      <c r="G219" s="9">
        <v>270</v>
      </c>
      <c r="H219" s="9">
        <v>145</v>
      </c>
      <c r="I219" s="9">
        <v>18</v>
      </c>
      <c r="J219" s="9">
        <v>134.78</v>
      </c>
      <c r="K219" s="9">
        <v>105.8</v>
      </c>
      <c r="L219" s="9">
        <v>21535.21</v>
      </c>
      <c r="M219" s="9">
        <v>1435.7</v>
      </c>
      <c r="N219" s="9">
        <v>806.84</v>
      </c>
      <c r="O219" s="9">
        <v>126.4</v>
      </c>
      <c r="P219" s="9">
        <v>7104.76</v>
      </c>
      <c r="Q219" s="9">
        <v>465.89</v>
      </c>
      <c r="R219" s="9">
        <v>358.04</v>
      </c>
      <c r="S219" s="14">
        <v>72.599999999999994</v>
      </c>
      <c r="T219" s="74">
        <v>2</v>
      </c>
      <c r="U219" s="81">
        <v>2</v>
      </c>
      <c r="V219" s="81">
        <v>2</v>
      </c>
    </row>
    <row r="220" spans="1:22" x14ac:dyDescent="0.25">
      <c r="A220" s="81">
        <v>3</v>
      </c>
      <c r="B220" s="13" t="s">
        <v>239</v>
      </c>
      <c r="C220" s="9">
        <v>344</v>
      </c>
      <c r="D220" s="9">
        <v>354</v>
      </c>
      <c r="E220" s="9">
        <v>16</v>
      </c>
      <c r="F220" s="9">
        <v>16</v>
      </c>
      <c r="G220" s="9">
        <v>312</v>
      </c>
      <c r="H220" s="9">
        <v>169</v>
      </c>
      <c r="I220" s="9">
        <v>20</v>
      </c>
      <c r="J220" s="9">
        <v>166.63</v>
      </c>
      <c r="K220" s="9">
        <v>130.80000000000001</v>
      </c>
      <c r="L220" s="9">
        <v>35330.379999999997</v>
      </c>
      <c r="M220" s="9">
        <v>2054.1</v>
      </c>
      <c r="N220" s="9">
        <v>1149.5999999999999</v>
      </c>
      <c r="O220" s="9">
        <v>145.61000000000001</v>
      </c>
      <c r="P220" s="9">
        <v>11846.3</v>
      </c>
      <c r="Q220" s="9">
        <v>669.28</v>
      </c>
      <c r="R220" s="9">
        <v>513.39</v>
      </c>
      <c r="S220" s="14">
        <v>84.32</v>
      </c>
      <c r="T220" s="74">
        <v>2</v>
      </c>
      <c r="U220" s="81">
        <v>3</v>
      </c>
      <c r="V220" s="81">
        <v>3</v>
      </c>
    </row>
    <row r="221" spans="1:22" x14ac:dyDescent="0.25">
      <c r="A221" s="81">
        <v>4</v>
      </c>
      <c r="B221" s="13" t="s">
        <v>237</v>
      </c>
      <c r="C221" s="9">
        <v>337.9</v>
      </c>
      <c r="D221" s="9">
        <v>325.7</v>
      </c>
      <c r="E221" s="9">
        <v>30.3</v>
      </c>
      <c r="F221" s="9">
        <v>30.4</v>
      </c>
      <c r="G221" s="9">
        <v>277.10000000000002</v>
      </c>
      <c r="H221" s="9">
        <v>147.69999999999999</v>
      </c>
      <c r="I221" s="9">
        <v>15.2</v>
      </c>
      <c r="J221" s="9">
        <v>283.97000000000003</v>
      </c>
      <c r="K221" s="9">
        <v>222.9</v>
      </c>
      <c r="L221" s="9">
        <v>52698.77</v>
      </c>
      <c r="M221" s="9">
        <v>3119.2</v>
      </c>
      <c r="N221" s="9">
        <v>1826.55</v>
      </c>
      <c r="O221" s="9">
        <v>136.22999999999999</v>
      </c>
      <c r="P221" s="9">
        <v>17576.759999999998</v>
      </c>
      <c r="Q221" s="9">
        <v>1079.32</v>
      </c>
      <c r="R221" s="9">
        <v>839.85</v>
      </c>
      <c r="S221" s="14">
        <v>78.67</v>
      </c>
      <c r="T221" s="74">
        <v>2</v>
      </c>
      <c r="U221" s="81">
        <v>5</v>
      </c>
      <c r="V221" s="81">
        <v>4</v>
      </c>
    </row>
    <row r="222" spans="1:22" ht="15.75" thickBot="1" x14ac:dyDescent="0.3">
      <c r="A222" s="81">
        <v>5</v>
      </c>
      <c r="B222" s="15" t="s">
        <v>242</v>
      </c>
      <c r="C222" s="16">
        <v>394</v>
      </c>
      <c r="D222" s="16">
        <v>405</v>
      </c>
      <c r="E222" s="16">
        <v>18</v>
      </c>
      <c r="F222" s="16">
        <v>18</v>
      </c>
      <c r="G222" s="16">
        <v>358</v>
      </c>
      <c r="H222" s="16">
        <v>193.5</v>
      </c>
      <c r="I222" s="16">
        <v>22</v>
      </c>
      <c r="J222" s="16">
        <v>214.39</v>
      </c>
      <c r="K222" s="16">
        <v>168.3</v>
      </c>
      <c r="L222" s="16">
        <v>59713.15</v>
      </c>
      <c r="M222" s="16">
        <v>3031.1</v>
      </c>
      <c r="N222" s="16">
        <v>1695.05</v>
      </c>
      <c r="O222" s="16">
        <v>166.89</v>
      </c>
      <c r="P222" s="16">
        <v>19955.189999999999</v>
      </c>
      <c r="Q222" s="16">
        <v>985.44</v>
      </c>
      <c r="R222" s="16">
        <v>755.5</v>
      </c>
      <c r="S222" s="17">
        <v>96.48</v>
      </c>
      <c r="T222" s="75">
        <v>2</v>
      </c>
      <c r="U222" s="83">
        <v>4</v>
      </c>
      <c r="V222" s="81">
        <v>5</v>
      </c>
    </row>
    <row r="223" spans="1:22" x14ac:dyDescent="0.25">
      <c r="A223" s="80">
        <v>1</v>
      </c>
      <c r="B223" s="10" t="s">
        <v>240</v>
      </c>
      <c r="C223" s="11">
        <v>350</v>
      </c>
      <c r="D223" s="11">
        <v>357</v>
      </c>
      <c r="E223" s="11">
        <v>19</v>
      </c>
      <c r="F223" s="11">
        <v>19</v>
      </c>
      <c r="G223" s="11">
        <v>312</v>
      </c>
      <c r="H223" s="11">
        <v>169</v>
      </c>
      <c r="I223" s="11">
        <v>20</v>
      </c>
      <c r="J223" s="11">
        <v>198.37</v>
      </c>
      <c r="K223" s="11">
        <v>155.69999999999999</v>
      </c>
      <c r="L223" s="11">
        <v>42796.14</v>
      </c>
      <c r="M223" s="11">
        <v>2445.5</v>
      </c>
      <c r="N223" s="11">
        <v>1379.79</v>
      </c>
      <c r="O223" s="11">
        <v>146.88</v>
      </c>
      <c r="P223" s="11">
        <v>14433.12</v>
      </c>
      <c r="Q223" s="11">
        <v>808.58</v>
      </c>
      <c r="R223" s="11">
        <v>621.86</v>
      </c>
      <c r="S223" s="12">
        <v>85.3</v>
      </c>
      <c r="T223" s="36">
        <v>3</v>
      </c>
      <c r="U223" s="80">
        <v>1</v>
      </c>
      <c r="V223" s="80">
        <v>1</v>
      </c>
    </row>
    <row r="224" spans="1:22" ht="15.75" thickBot="1" x14ac:dyDescent="0.3">
      <c r="A224" s="83">
        <v>2</v>
      </c>
      <c r="B224" s="15" t="s">
        <v>243</v>
      </c>
      <c r="C224" s="16">
        <v>400</v>
      </c>
      <c r="D224" s="16">
        <v>408</v>
      </c>
      <c r="E224" s="16">
        <v>21</v>
      </c>
      <c r="F224" s="16">
        <v>21</v>
      </c>
      <c r="G224" s="16">
        <v>358</v>
      </c>
      <c r="H224" s="16">
        <v>193.5</v>
      </c>
      <c r="I224" s="16">
        <v>22</v>
      </c>
      <c r="J224" s="16">
        <v>250.69</v>
      </c>
      <c r="K224" s="16">
        <v>196.8</v>
      </c>
      <c r="L224" s="16">
        <v>70888.08</v>
      </c>
      <c r="M224" s="16">
        <v>3544.4</v>
      </c>
      <c r="N224" s="16">
        <v>1996.23</v>
      </c>
      <c r="O224" s="16">
        <v>168.16</v>
      </c>
      <c r="P224" s="16">
        <v>23809.27</v>
      </c>
      <c r="Q224" s="16">
        <v>1167.1199999999999</v>
      </c>
      <c r="R224" s="16">
        <v>896.87</v>
      </c>
      <c r="S224" s="17">
        <v>97.45</v>
      </c>
      <c r="T224" s="37">
        <v>3</v>
      </c>
      <c r="U224" s="83">
        <v>2</v>
      </c>
      <c r="V224" s="83">
        <v>2</v>
      </c>
    </row>
    <row r="225" spans="1:22" ht="15.75" thickBot="1" x14ac:dyDescent="0.3"/>
    <row r="226" spans="1:22" x14ac:dyDescent="0.25">
      <c r="A226" s="204">
        <v>1</v>
      </c>
      <c r="B226" s="10" t="s">
        <v>252</v>
      </c>
      <c r="C226" s="11">
        <v>309</v>
      </c>
      <c r="D226" s="11">
        <v>102</v>
      </c>
      <c r="E226" s="11">
        <v>6</v>
      </c>
      <c r="F226" s="11">
        <v>8.9</v>
      </c>
      <c r="G226" s="11">
        <v>291.2</v>
      </c>
      <c r="H226" s="11">
        <v>48</v>
      </c>
      <c r="I226" s="11">
        <v>7.6</v>
      </c>
      <c r="J226" s="11">
        <v>36.119999999999997</v>
      </c>
      <c r="K226" s="11">
        <v>28.4</v>
      </c>
      <c r="L226" s="11">
        <v>5426.36</v>
      </c>
      <c r="M226" s="11">
        <v>351.2</v>
      </c>
      <c r="N226" s="11">
        <v>203.38</v>
      </c>
      <c r="O226" s="11">
        <v>122.56</v>
      </c>
      <c r="P226" s="11">
        <v>158.06</v>
      </c>
      <c r="Q226" s="11">
        <v>30.99</v>
      </c>
      <c r="R226" s="11">
        <v>24.58</v>
      </c>
      <c r="S226" s="12">
        <v>20.92</v>
      </c>
      <c r="T226" s="36">
        <v>1</v>
      </c>
      <c r="U226" s="80">
        <v>2</v>
      </c>
      <c r="V226" s="204">
        <v>1</v>
      </c>
    </row>
    <row r="227" spans="1:22" x14ac:dyDescent="0.25">
      <c r="A227" s="205">
        <v>2</v>
      </c>
      <c r="B227" s="13" t="s">
        <v>260</v>
      </c>
      <c r="C227" s="9">
        <v>349</v>
      </c>
      <c r="D227" s="9">
        <v>127</v>
      </c>
      <c r="E227" s="9">
        <v>5.8</v>
      </c>
      <c r="F227" s="9">
        <v>8.5</v>
      </c>
      <c r="G227" s="9">
        <v>332</v>
      </c>
      <c r="H227" s="9">
        <v>60.6</v>
      </c>
      <c r="I227" s="9">
        <v>10.199999999999999</v>
      </c>
      <c r="J227" s="9">
        <v>41.74</v>
      </c>
      <c r="K227" s="9">
        <v>32.799999999999997</v>
      </c>
      <c r="L227" s="9">
        <v>8267.33</v>
      </c>
      <c r="M227" s="9">
        <v>473.8</v>
      </c>
      <c r="N227" s="9">
        <v>271.01</v>
      </c>
      <c r="O227" s="9">
        <v>140.74</v>
      </c>
      <c r="P227" s="9">
        <v>291</v>
      </c>
      <c r="Q227" s="9">
        <v>45.83</v>
      </c>
      <c r="R227" s="9">
        <v>35.9</v>
      </c>
      <c r="S227" s="14">
        <v>26.4</v>
      </c>
      <c r="T227" s="25">
        <v>1</v>
      </c>
      <c r="U227" s="81">
        <v>4</v>
      </c>
      <c r="V227" s="205">
        <v>2</v>
      </c>
    </row>
    <row r="228" spans="1:22" x14ac:dyDescent="0.25">
      <c r="A228" s="205">
        <v>3</v>
      </c>
      <c r="B228" s="13" t="s">
        <v>244</v>
      </c>
      <c r="C228" s="9">
        <v>207</v>
      </c>
      <c r="D228" s="9">
        <v>133</v>
      </c>
      <c r="E228" s="9">
        <v>5.8</v>
      </c>
      <c r="F228" s="9">
        <v>8.4</v>
      </c>
      <c r="G228" s="9">
        <v>190.2</v>
      </c>
      <c r="H228" s="9">
        <v>63.6</v>
      </c>
      <c r="I228" s="9">
        <v>7.6</v>
      </c>
      <c r="J228" s="9">
        <v>33.869999999999997</v>
      </c>
      <c r="K228" s="9">
        <v>26.6</v>
      </c>
      <c r="L228" s="9">
        <v>2580.37</v>
      </c>
      <c r="M228" s="9">
        <v>249.3</v>
      </c>
      <c r="N228" s="9">
        <v>139.47999999999999</v>
      </c>
      <c r="O228" s="9">
        <v>87.28</v>
      </c>
      <c r="P228" s="9">
        <v>329.79</v>
      </c>
      <c r="Q228" s="9">
        <v>49.59</v>
      </c>
      <c r="R228" s="9">
        <v>38.06</v>
      </c>
      <c r="S228" s="14">
        <v>31.2</v>
      </c>
      <c r="T228" s="25">
        <v>1</v>
      </c>
      <c r="U228" s="81">
        <v>1</v>
      </c>
      <c r="V228" s="205">
        <v>3</v>
      </c>
    </row>
    <row r="229" spans="1:22" x14ac:dyDescent="0.25">
      <c r="A229" s="205">
        <v>4</v>
      </c>
      <c r="B229" s="13" t="s">
        <v>270</v>
      </c>
      <c r="C229" s="9">
        <v>399</v>
      </c>
      <c r="D229" s="9">
        <v>140</v>
      </c>
      <c r="E229" s="9">
        <v>6.4</v>
      </c>
      <c r="F229" s="9">
        <v>8.8000000000000007</v>
      </c>
      <c r="G229" s="9">
        <v>381.4</v>
      </c>
      <c r="H229" s="9">
        <v>66.8</v>
      </c>
      <c r="I229" s="9">
        <v>10.199999999999999</v>
      </c>
      <c r="J229" s="9">
        <v>49.94</v>
      </c>
      <c r="K229" s="9">
        <v>39.200000000000003</v>
      </c>
      <c r="L229" s="9">
        <v>12656.64</v>
      </c>
      <c r="M229" s="9">
        <v>634.4</v>
      </c>
      <c r="N229" s="9">
        <v>365.15</v>
      </c>
      <c r="O229" s="9">
        <v>159.19</v>
      </c>
      <c r="P229" s="9">
        <v>403.59</v>
      </c>
      <c r="Q229" s="9">
        <v>57.66</v>
      </c>
      <c r="R229" s="9">
        <v>45.32</v>
      </c>
      <c r="S229" s="14">
        <v>28.43</v>
      </c>
      <c r="T229" s="25">
        <v>1</v>
      </c>
      <c r="U229" s="81">
        <v>5</v>
      </c>
      <c r="V229" s="205">
        <v>4</v>
      </c>
    </row>
    <row r="230" spans="1:22" x14ac:dyDescent="0.25">
      <c r="A230" s="205">
        <v>5</v>
      </c>
      <c r="B230" s="13" t="s">
        <v>246</v>
      </c>
      <c r="C230" s="9">
        <v>251</v>
      </c>
      <c r="D230" s="9">
        <v>146</v>
      </c>
      <c r="E230" s="9">
        <v>6</v>
      </c>
      <c r="F230" s="9">
        <v>8.6</v>
      </c>
      <c r="G230" s="9">
        <v>233.8</v>
      </c>
      <c r="H230" s="9">
        <v>70</v>
      </c>
      <c r="I230" s="9">
        <v>7.6</v>
      </c>
      <c r="J230" s="9">
        <v>39.64</v>
      </c>
      <c r="K230" s="9">
        <v>31.1</v>
      </c>
      <c r="L230" s="9">
        <v>4395.18</v>
      </c>
      <c r="M230" s="9">
        <v>350.2</v>
      </c>
      <c r="N230" s="9">
        <v>196.03</v>
      </c>
      <c r="O230" s="9">
        <v>105.3</v>
      </c>
      <c r="P230" s="9">
        <v>446.61</v>
      </c>
      <c r="Q230" s="9">
        <v>61.18</v>
      </c>
      <c r="R230" s="9">
        <v>47</v>
      </c>
      <c r="S230" s="14">
        <v>33.57</v>
      </c>
      <c r="T230" s="25">
        <v>1</v>
      </c>
      <c r="U230" s="81">
        <v>3</v>
      </c>
      <c r="V230" s="205">
        <v>5</v>
      </c>
    </row>
    <row r="231" spans="1:22" x14ac:dyDescent="0.25">
      <c r="A231" s="205">
        <v>6</v>
      </c>
      <c r="B231" s="13" t="s">
        <v>277</v>
      </c>
      <c r="C231" s="9">
        <v>450</v>
      </c>
      <c r="D231" s="9">
        <v>152</v>
      </c>
      <c r="E231" s="9">
        <v>7.6</v>
      </c>
      <c r="F231" s="9">
        <v>10.8</v>
      </c>
      <c r="G231" s="9">
        <v>428.4</v>
      </c>
      <c r="H231" s="9">
        <v>72.2</v>
      </c>
      <c r="I231" s="9">
        <v>10.199999999999999</v>
      </c>
      <c r="J231" s="9">
        <v>66.28</v>
      </c>
      <c r="K231" s="9">
        <v>52</v>
      </c>
      <c r="L231" s="9">
        <v>21216.720000000001</v>
      </c>
      <c r="M231" s="9">
        <v>943</v>
      </c>
      <c r="N231" s="9">
        <v>544.30999999999995</v>
      </c>
      <c r="O231" s="9">
        <v>178.91</v>
      </c>
      <c r="P231" s="9">
        <v>634.05999999999995</v>
      </c>
      <c r="Q231" s="9">
        <v>83.43</v>
      </c>
      <c r="R231" s="9">
        <v>65.75</v>
      </c>
      <c r="S231" s="14">
        <v>30.93</v>
      </c>
      <c r="T231" s="25">
        <v>1</v>
      </c>
      <c r="U231" s="81">
        <v>6</v>
      </c>
      <c r="V231" s="205">
        <v>6</v>
      </c>
    </row>
    <row r="232" spans="1:22" ht="15.75" thickBot="1" x14ac:dyDescent="0.3">
      <c r="A232" s="206">
        <v>7</v>
      </c>
      <c r="B232" s="15" t="s">
        <v>293</v>
      </c>
      <c r="C232" s="16">
        <v>599</v>
      </c>
      <c r="D232" s="16">
        <v>178</v>
      </c>
      <c r="E232" s="16">
        <v>10</v>
      </c>
      <c r="F232" s="16">
        <v>12.8</v>
      </c>
      <c r="G232" s="16">
        <v>573.4</v>
      </c>
      <c r="H232" s="16">
        <v>84</v>
      </c>
      <c r="I232" s="16">
        <v>12.7</v>
      </c>
      <c r="J232" s="16">
        <v>104.29</v>
      </c>
      <c r="K232" s="16">
        <v>81.900000000000006</v>
      </c>
      <c r="L232" s="16">
        <v>55978.87</v>
      </c>
      <c r="M232" s="16">
        <v>1869.1</v>
      </c>
      <c r="N232" s="16">
        <v>1098.43</v>
      </c>
      <c r="O232" s="16">
        <v>231.68</v>
      </c>
      <c r="P232" s="16">
        <v>1208.8499999999999</v>
      </c>
      <c r="Q232" s="16">
        <v>135.83000000000001</v>
      </c>
      <c r="R232" s="16">
        <v>109.1</v>
      </c>
      <c r="S232" s="17">
        <v>34.049999999999997</v>
      </c>
      <c r="T232" s="37">
        <v>1</v>
      </c>
      <c r="U232" s="83">
        <v>7</v>
      </c>
      <c r="V232" s="206">
        <v>7</v>
      </c>
    </row>
    <row r="233" spans="1:22" x14ac:dyDescent="0.25">
      <c r="A233" s="81">
        <v>1</v>
      </c>
      <c r="B233" s="10" t="s">
        <v>253</v>
      </c>
      <c r="C233" s="11">
        <v>313</v>
      </c>
      <c r="D233" s="11">
        <v>102</v>
      </c>
      <c r="E233" s="11">
        <v>6.6</v>
      </c>
      <c r="F233" s="11">
        <v>10.8</v>
      </c>
      <c r="G233" s="11">
        <v>291.39999999999998</v>
      </c>
      <c r="H233" s="11">
        <v>47.7</v>
      </c>
      <c r="I233" s="11">
        <v>7.6</v>
      </c>
      <c r="J233" s="11">
        <v>41.76</v>
      </c>
      <c r="K233" s="11">
        <v>32.799999999999997</v>
      </c>
      <c r="L233" s="11">
        <v>6496.06</v>
      </c>
      <c r="M233" s="11">
        <v>415.1</v>
      </c>
      <c r="N233" s="11">
        <v>240.08</v>
      </c>
      <c r="O233" s="11">
        <v>124.72</v>
      </c>
      <c r="P233" s="11">
        <v>191.85</v>
      </c>
      <c r="Q233" s="11">
        <v>37.619999999999997</v>
      </c>
      <c r="R233" s="11">
        <v>29.8</v>
      </c>
      <c r="S233" s="12">
        <v>21.43</v>
      </c>
      <c r="T233" s="36">
        <v>2</v>
      </c>
      <c r="U233" s="80">
        <v>2</v>
      </c>
      <c r="V233" s="81">
        <v>1</v>
      </c>
    </row>
    <row r="234" spans="1:22" x14ac:dyDescent="0.25">
      <c r="A234" s="81">
        <v>2</v>
      </c>
      <c r="B234" s="13" t="s">
        <v>261</v>
      </c>
      <c r="C234" s="9">
        <v>353</v>
      </c>
      <c r="D234" s="9">
        <v>128</v>
      </c>
      <c r="E234" s="9">
        <v>6.5</v>
      </c>
      <c r="F234" s="9">
        <v>10.7</v>
      </c>
      <c r="G234" s="9">
        <v>331.6</v>
      </c>
      <c r="H234" s="9">
        <v>60.75</v>
      </c>
      <c r="I234" s="9">
        <v>10.199999999999999</v>
      </c>
      <c r="J234" s="9">
        <v>49.84</v>
      </c>
      <c r="K234" s="9">
        <v>39.1</v>
      </c>
      <c r="L234" s="9">
        <v>10240.24</v>
      </c>
      <c r="M234" s="9">
        <v>580.20000000000005</v>
      </c>
      <c r="N234" s="9">
        <v>331.05</v>
      </c>
      <c r="O234" s="9">
        <v>143.34</v>
      </c>
      <c r="P234" s="9">
        <v>375.06</v>
      </c>
      <c r="Q234" s="9">
        <v>58.6</v>
      </c>
      <c r="R234" s="9">
        <v>45.83</v>
      </c>
      <c r="S234" s="14">
        <v>27.43</v>
      </c>
      <c r="T234" s="25">
        <v>2</v>
      </c>
      <c r="U234" s="81">
        <v>4</v>
      </c>
      <c r="V234" s="81">
        <v>2</v>
      </c>
    </row>
    <row r="235" spans="1:22" x14ac:dyDescent="0.25">
      <c r="A235" s="81">
        <v>3</v>
      </c>
      <c r="B235" s="13" t="s">
        <v>245</v>
      </c>
      <c r="C235" s="9">
        <v>210</v>
      </c>
      <c r="D235" s="9">
        <v>134</v>
      </c>
      <c r="E235" s="9">
        <v>6.4</v>
      </c>
      <c r="F235" s="9">
        <v>10.199999999999999</v>
      </c>
      <c r="G235" s="9">
        <v>189.6</v>
      </c>
      <c r="H235" s="9">
        <v>63.8</v>
      </c>
      <c r="I235" s="9">
        <v>7.6</v>
      </c>
      <c r="J235" s="9">
        <v>39.97</v>
      </c>
      <c r="K235" s="9">
        <v>31.4</v>
      </c>
      <c r="L235" s="9">
        <v>3137</v>
      </c>
      <c r="M235" s="9">
        <v>298.8</v>
      </c>
      <c r="N235" s="9">
        <v>167.61</v>
      </c>
      <c r="O235" s="9">
        <v>88.6</v>
      </c>
      <c r="P235" s="9">
        <v>409.58</v>
      </c>
      <c r="Q235" s="9">
        <v>61.13</v>
      </c>
      <c r="R235" s="9">
        <v>46.88</v>
      </c>
      <c r="S235" s="14">
        <v>32.01</v>
      </c>
      <c r="T235" s="25">
        <v>2</v>
      </c>
      <c r="U235" s="81">
        <v>1</v>
      </c>
      <c r="V235" s="81">
        <v>3</v>
      </c>
    </row>
    <row r="236" spans="1:22" x14ac:dyDescent="0.25">
      <c r="A236" s="81">
        <v>4</v>
      </c>
      <c r="B236" s="13" t="s">
        <v>271</v>
      </c>
      <c r="C236" s="9">
        <v>403</v>
      </c>
      <c r="D236" s="9">
        <v>140</v>
      </c>
      <c r="E236" s="9">
        <v>7</v>
      </c>
      <c r="F236" s="9">
        <v>11.2</v>
      </c>
      <c r="G236" s="9">
        <v>380.6</v>
      </c>
      <c r="H236" s="9">
        <v>66.5</v>
      </c>
      <c r="I236" s="9">
        <v>10.199999999999999</v>
      </c>
      <c r="J236" s="9">
        <v>58.9</v>
      </c>
      <c r="K236" s="9">
        <v>46.2</v>
      </c>
      <c r="L236" s="9">
        <v>15570.06</v>
      </c>
      <c r="M236" s="9">
        <v>772.7</v>
      </c>
      <c r="N236" s="9">
        <v>442.32</v>
      </c>
      <c r="O236" s="9">
        <v>162.59</v>
      </c>
      <c r="P236" s="9">
        <v>513.63</v>
      </c>
      <c r="Q236" s="9">
        <v>73.38</v>
      </c>
      <c r="R236" s="9">
        <v>57.47</v>
      </c>
      <c r="S236" s="14">
        <v>29.53</v>
      </c>
      <c r="T236" s="25">
        <v>2</v>
      </c>
      <c r="U236" s="81">
        <v>5</v>
      </c>
      <c r="V236" s="81">
        <v>4</v>
      </c>
    </row>
    <row r="237" spans="1:22" x14ac:dyDescent="0.25">
      <c r="A237" s="81">
        <v>5</v>
      </c>
      <c r="B237" s="13" t="s">
        <v>247</v>
      </c>
      <c r="C237" s="9">
        <v>256</v>
      </c>
      <c r="D237" s="9">
        <v>146</v>
      </c>
      <c r="E237" s="9">
        <v>6.3</v>
      </c>
      <c r="F237" s="9">
        <v>10.9</v>
      </c>
      <c r="G237" s="9">
        <v>234.2</v>
      </c>
      <c r="H237" s="9">
        <v>69.849999999999994</v>
      </c>
      <c r="I237" s="9">
        <v>7.6</v>
      </c>
      <c r="J237" s="9">
        <v>47.08</v>
      </c>
      <c r="K237" s="9">
        <v>37</v>
      </c>
      <c r="L237" s="9">
        <v>5523.69</v>
      </c>
      <c r="M237" s="9">
        <v>431.5</v>
      </c>
      <c r="N237" s="9">
        <v>241.08</v>
      </c>
      <c r="O237" s="9">
        <v>108.32</v>
      </c>
      <c r="P237" s="9">
        <v>565.99</v>
      </c>
      <c r="Q237" s="9">
        <v>77.53</v>
      </c>
      <c r="R237" s="9">
        <v>59.37</v>
      </c>
      <c r="S237" s="14">
        <v>34.67</v>
      </c>
      <c r="T237" s="25">
        <v>2</v>
      </c>
      <c r="U237" s="81">
        <v>3</v>
      </c>
      <c r="V237" s="81">
        <v>5</v>
      </c>
    </row>
    <row r="238" spans="1:22" x14ac:dyDescent="0.25">
      <c r="A238" s="81">
        <v>6</v>
      </c>
      <c r="B238" s="13" t="s">
        <v>278</v>
      </c>
      <c r="C238" s="9">
        <v>455</v>
      </c>
      <c r="D238" s="9">
        <v>153</v>
      </c>
      <c r="E238" s="9">
        <v>8</v>
      </c>
      <c r="F238" s="9">
        <v>13.3</v>
      </c>
      <c r="G238" s="9">
        <v>428.4</v>
      </c>
      <c r="H238" s="9">
        <v>72.5</v>
      </c>
      <c r="I238" s="9">
        <v>10.199999999999999</v>
      </c>
      <c r="J238" s="9">
        <v>75.86</v>
      </c>
      <c r="K238" s="9">
        <v>59.6</v>
      </c>
      <c r="L238" s="9">
        <v>25498.98</v>
      </c>
      <c r="M238" s="9">
        <v>1120.8</v>
      </c>
      <c r="N238" s="9">
        <v>642.4</v>
      </c>
      <c r="O238" s="9">
        <v>183.34</v>
      </c>
      <c r="P238" s="9">
        <v>796.13</v>
      </c>
      <c r="Q238" s="9">
        <v>104.07</v>
      </c>
      <c r="R238" s="9">
        <v>81.540000000000006</v>
      </c>
      <c r="S238" s="14">
        <v>32.39</v>
      </c>
      <c r="T238" s="25">
        <v>2</v>
      </c>
      <c r="U238" s="81">
        <v>6</v>
      </c>
      <c r="V238" s="81">
        <v>6</v>
      </c>
    </row>
    <row r="239" spans="1:22" ht="15.75" thickBot="1" x14ac:dyDescent="0.3">
      <c r="A239" s="81">
        <v>7</v>
      </c>
      <c r="B239" s="15" t="s">
        <v>294</v>
      </c>
      <c r="C239" s="16">
        <v>603</v>
      </c>
      <c r="D239" s="16">
        <v>179</v>
      </c>
      <c r="E239" s="16">
        <v>10.9</v>
      </c>
      <c r="F239" s="16">
        <v>15</v>
      </c>
      <c r="G239" s="16">
        <v>573</v>
      </c>
      <c r="H239" s="16">
        <v>84.05</v>
      </c>
      <c r="I239" s="16">
        <v>12.7</v>
      </c>
      <c r="J239" s="16">
        <v>117.54</v>
      </c>
      <c r="K239" s="16">
        <v>92.3</v>
      </c>
      <c r="L239" s="16">
        <v>64629.04</v>
      </c>
      <c r="M239" s="16">
        <v>2143.6</v>
      </c>
      <c r="N239" s="16">
        <v>1256.3800000000001</v>
      </c>
      <c r="O239" s="16">
        <v>234.49</v>
      </c>
      <c r="P239" s="16">
        <v>1441.05</v>
      </c>
      <c r="Q239" s="16">
        <v>161.01</v>
      </c>
      <c r="R239" s="16">
        <v>129.24</v>
      </c>
      <c r="S239" s="17">
        <v>35.01</v>
      </c>
      <c r="T239" s="37">
        <v>2</v>
      </c>
      <c r="U239" s="83">
        <v>7</v>
      </c>
      <c r="V239" s="81">
        <v>7</v>
      </c>
    </row>
    <row r="240" spans="1:22" x14ac:dyDescent="0.25">
      <c r="A240" s="80">
        <v>1</v>
      </c>
      <c r="B240" s="10" t="s">
        <v>248</v>
      </c>
      <c r="C240" s="11">
        <v>260</v>
      </c>
      <c r="D240" s="11">
        <v>147</v>
      </c>
      <c r="E240" s="11">
        <v>7.2</v>
      </c>
      <c r="F240" s="11">
        <v>12.7</v>
      </c>
      <c r="G240" s="11">
        <v>234.6</v>
      </c>
      <c r="H240" s="11">
        <v>69.900000000000006</v>
      </c>
      <c r="I240" s="11">
        <v>7.6</v>
      </c>
      <c r="J240" s="11">
        <v>54.73</v>
      </c>
      <c r="K240" s="11">
        <v>43</v>
      </c>
      <c r="L240" s="11">
        <v>6554.72</v>
      </c>
      <c r="M240" s="11">
        <v>504.2</v>
      </c>
      <c r="N240" s="11">
        <v>283.24</v>
      </c>
      <c r="O240" s="11">
        <v>109.44</v>
      </c>
      <c r="P240" s="11">
        <v>673.24</v>
      </c>
      <c r="Q240" s="11">
        <v>91.6</v>
      </c>
      <c r="R240" s="11">
        <v>70.260000000000005</v>
      </c>
      <c r="S240" s="12">
        <v>35.07</v>
      </c>
      <c r="T240" s="36">
        <v>3</v>
      </c>
      <c r="U240" s="80">
        <v>2</v>
      </c>
      <c r="V240" s="80">
        <v>1</v>
      </c>
    </row>
    <row r="241" spans="1:22" x14ac:dyDescent="0.25">
      <c r="A241" s="81">
        <v>2</v>
      </c>
      <c r="B241" s="13" t="s">
        <v>254</v>
      </c>
      <c r="C241" s="9">
        <v>310</v>
      </c>
      <c r="D241" s="9">
        <v>165</v>
      </c>
      <c r="E241" s="9">
        <v>5.8</v>
      </c>
      <c r="F241" s="9">
        <v>9.6999999999999993</v>
      </c>
      <c r="G241" s="9">
        <v>290.60000000000002</v>
      </c>
      <c r="H241" s="9">
        <v>79.599999999999994</v>
      </c>
      <c r="I241" s="9">
        <v>8.9</v>
      </c>
      <c r="J241" s="9">
        <v>49.54</v>
      </c>
      <c r="K241" s="9">
        <v>38.9</v>
      </c>
      <c r="L241" s="9">
        <v>8544.9699999999993</v>
      </c>
      <c r="M241" s="9">
        <v>551.29999999999995</v>
      </c>
      <c r="N241" s="9">
        <v>306.41000000000003</v>
      </c>
      <c r="O241" s="9">
        <v>131.33000000000001</v>
      </c>
      <c r="P241" s="9">
        <v>726.88</v>
      </c>
      <c r="Q241" s="9">
        <v>88.11</v>
      </c>
      <c r="R241" s="9">
        <v>67.41</v>
      </c>
      <c r="S241" s="14">
        <v>38.299999999999997</v>
      </c>
      <c r="T241" s="25">
        <v>3</v>
      </c>
      <c r="U241" s="81">
        <v>1</v>
      </c>
      <c r="V241" s="81">
        <v>2</v>
      </c>
    </row>
    <row r="242" spans="1:22" x14ac:dyDescent="0.25">
      <c r="A242" s="81">
        <v>3</v>
      </c>
      <c r="B242" s="13" t="s">
        <v>262</v>
      </c>
      <c r="C242" s="9">
        <v>352</v>
      </c>
      <c r="D242" s="9">
        <v>171</v>
      </c>
      <c r="E242" s="9">
        <v>6.9</v>
      </c>
      <c r="F242" s="9">
        <v>9.8000000000000007</v>
      </c>
      <c r="G242" s="9">
        <v>332.4</v>
      </c>
      <c r="H242" s="9">
        <v>82.05</v>
      </c>
      <c r="I242" s="9">
        <v>10.199999999999999</v>
      </c>
      <c r="J242" s="9">
        <v>57.34</v>
      </c>
      <c r="K242" s="9">
        <v>45</v>
      </c>
      <c r="L242" s="9">
        <v>12166.36</v>
      </c>
      <c r="M242" s="9">
        <v>691.3</v>
      </c>
      <c r="N242" s="9">
        <v>389.35</v>
      </c>
      <c r="O242" s="9">
        <v>145.66</v>
      </c>
      <c r="P242" s="9">
        <v>817.94</v>
      </c>
      <c r="Q242" s="9">
        <v>95.67</v>
      </c>
      <c r="R242" s="9">
        <v>73.87</v>
      </c>
      <c r="S242" s="14">
        <v>37.770000000000003</v>
      </c>
      <c r="T242" s="25">
        <v>3</v>
      </c>
      <c r="U242" s="81">
        <v>3</v>
      </c>
      <c r="V242" s="81">
        <v>3</v>
      </c>
    </row>
    <row r="243" spans="1:22" x14ac:dyDescent="0.25">
      <c r="A243" s="81">
        <v>4</v>
      </c>
      <c r="B243" s="13" t="s">
        <v>279</v>
      </c>
      <c r="C243" s="9">
        <v>459</v>
      </c>
      <c r="D243" s="9">
        <v>154</v>
      </c>
      <c r="E243" s="9">
        <v>9.1</v>
      </c>
      <c r="F243" s="9">
        <v>15.4</v>
      </c>
      <c r="G243" s="9">
        <v>428.2</v>
      </c>
      <c r="H243" s="9">
        <v>72.45</v>
      </c>
      <c r="I243" s="9">
        <v>10.199999999999999</v>
      </c>
      <c r="J243" s="9">
        <v>87.29</v>
      </c>
      <c r="K243" s="9">
        <v>68.5</v>
      </c>
      <c r="L243" s="9">
        <v>29698.29</v>
      </c>
      <c r="M243" s="9">
        <v>1294</v>
      </c>
      <c r="N243" s="9">
        <v>744.05</v>
      </c>
      <c r="O243" s="9">
        <v>184.45</v>
      </c>
      <c r="P243" s="9">
        <v>940.55</v>
      </c>
      <c r="Q243" s="9">
        <v>122.15</v>
      </c>
      <c r="R243" s="9">
        <v>96.04</v>
      </c>
      <c r="S243" s="14">
        <v>32.83</v>
      </c>
      <c r="T243" s="25">
        <v>3</v>
      </c>
      <c r="U243" s="81">
        <v>5</v>
      </c>
      <c r="V243" s="81">
        <v>4</v>
      </c>
    </row>
    <row r="244" spans="1:22" x14ac:dyDescent="0.25">
      <c r="A244" s="81">
        <v>5</v>
      </c>
      <c r="B244" s="13" t="s">
        <v>272</v>
      </c>
      <c r="C244" s="9">
        <v>403</v>
      </c>
      <c r="D244" s="9">
        <v>177</v>
      </c>
      <c r="E244" s="9">
        <v>7.5</v>
      </c>
      <c r="F244" s="9">
        <v>10.9</v>
      </c>
      <c r="G244" s="9">
        <v>381.2</v>
      </c>
      <c r="H244" s="9">
        <v>84.75</v>
      </c>
      <c r="I244" s="9">
        <v>10.199999999999999</v>
      </c>
      <c r="J244" s="9">
        <v>68.069999999999993</v>
      </c>
      <c r="K244" s="9">
        <v>53.4</v>
      </c>
      <c r="L244" s="9">
        <v>18613.439999999999</v>
      </c>
      <c r="M244" s="9">
        <v>923.7</v>
      </c>
      <c r="N244" s="9">
        <v>522.88</v>
      </c>
      <c r="O244" s="9">
        <v>165.36</v>
      </c>
      <c r="P244" s="9">
        <v>1009.08</v>
      </c>
      <c r="Q244" s="9">
        <v>114.02</v>
      </c>
      <c r="R244" s="9">
        <v>88.32</v>
      </c>
      <c r="S244" s="14">
        <v>38.5</v>
      </c>
      <c r="T244" s="25">
        <v>3</v>
      </c>
      <c r="U244" s="81">
        <v>4</v>
      </c>
      <c r="V244" s="81">
        <v>5</v>
      </c>
    </row>
    <row r="245" spans="1:22" x14ac:dyDescent="0.25">
      <c r="A245" s="81">
        <v>6</v>
      </c>
      <c r="B245" s="13" t="s">
        <v>288</v>
      </c>
      <c r="C245" s="9">
        <v>533</v>
      </c>
      <c r="D245" s="9">
        <v>209</v>
      </c>
      <c r="E245" s="9">
        <v>10.199999999999999</v>
      </c>
      <c r="F245" s="9">
        <v>15.6</v>
      </c>
      <c r="G245" s="9">
        <v>501.8</v>
      </c>
      <c r="H245" s="9">
        <v>99.4</v>
      </c>
      <c r="I245" s="9">
        <v>12.7</v>
      </c>
      <c r="J245" s="9">
        <v>117.78</v>
      </c>
      <c r="K245" s="9">
        <v>92.5</v>
      </c>
      <c r="L245" s="9">
        <v>55246.34</v>
      </c>
      <c r="M245" s="9">
        <v>2073</v>
      </c>
      <c r="N245" s="9">
        <v>1181.69</v>
      </c>
      <c r="O245" s="9">
        <v>216.58</v>
      </c>
      <c r="P245" s="9">
        <v>2379.0100000000002</v>
      </c>
      <c r="Q245" s="9">
        <v>227.66</v>
      </c>
      <c r="R245" s="9">
        <v>177.43</v>
      </c>
      <c r="S245" s="14">
        <v>44.94</v>
      </c>
      <c r="T245" s="25">
        <v>3</v>
      </c>
      <c r="U245" s="81">
        <v>6</v>
      </c>
      <c r="V245" s="81">
        <v>6</v>
      </c>
    </row>
    <row r="246" spans="1:22" ht="15.75" thickBot="1" x14ac:dyDescent="0.3">
      <c r="A246" s="83">
        <v>7</v>
      </c>
      <c r="B246" s="15" t="s">
        <v>295</v>
      </c>
      <c r="C246" s="16">
        <v>603</v>
      </c>
      <c r="D246" s="16">
        <v>228</v>
      </c>
      <c r="E246" s="16">
        <v>10.5</v>
      </c>
      <c r="F246" s="16">
        <v>14.9</v>
      </c>
      <c r="G246" s="16">
        <v>573.20000000000005</v>
      </c>
      <c r="H246" s="16">
        <v>108.75</v>
      </c>
      <c r="I246" s="16">
        <v>12.7</v>
      </c>
      <c r="J246" s="16">
        <v>129.51</v>
      </c>
      <c r="K246" s="16">
        <v>101.7</v>
      </c>
      <c r="L246" s="16">
        <v>76354.38</v>
      </c>
      <c r="M246" s="16">
        <v>2532.5</v>
      </c>
      <c r="N246" s="16">
        <v>1449.82</v>
      </c>
      <c r="O246" s="16">
        <v>242.81</v>
      </c>
      <c r="P246" s="16">
        <v>2949.85</v>
      </c>
      <c r="Q246" s="16">
        <v>258.76</v>
      </c>
      <c r="R246" s="16">
        <v>202.1</v>
      </c>
      <c r="S246" s="17">
        <v>47.72</v>
      </c>
      <c r="T246" s="37">
        <v>3</v>
      </c>
      <c r="U246" s="83">
        <v>7</v>
      </c>
      <c r="V246" s="83">
        <v>7</v>
      </c>
    </row>
    <row r="247" spans="1:22" x14ac:dyDescent="0.25">
      <c r="A247" s="80">
        <v>1</v>
      </c>
      <c r="B247" s="10" t="s">
        <v>249</v>
      </c>
      <c r="C247" s="11">
        <v>258</v>
      </c>
      <c r="D247" s="11">
        <v>146</v>
      </c>
      <c r="E247" s="11">
        <v>6.1</v>
      </c>
      <c r="F247" s="11">
        <v>9.1</v>
      </c>
      <c r="G247" s="11">
        <v>239.8</v>
      </c>
      <c r="H247" s="11">
        <v>69.95</v>
      </c>
      <c r="I247" s="11">
        <v>7.6</v>
      </c>
      <c r="J247" s="11">
        <v>41.7</v>
      </c>
      <c r="K247" s="11">
        <v>32.700000000000003</v>
      </c>
      <c r="L247" s="11">
        <v>4887.5</v>
      </c>
      <c r="M247" s="11">
        <v>378.9</v>
      </c>
      <c r="N247" s="11">
        <v>212.12</v>
      </c>
      <c r="O247" s="11">
        <v>108.27</v>
      </c>
      <c r="P247" s="11">
        <v>472.58</v>
      </c>
      <c r="Q247" s="11">
        <v>64.739999999999995</v>
      </c>
      <c r="R247" s="11">
        <v>49.73</v>
      </c>
      <c r="S247" s="12">
        <v>33.67</v>
      </c>
      <c r="T247" s="36">
        <v>4</v>
      </c>
      <c r="U247" s="80">
        <v>1</v>
      </c>
      <c r="V247" s="80">
        <v>1</v>
      </c>
    </row>
    <row r="248" spans="1:22" x14ac:dyDescent="0.25">
      <c r="A248" s="81">
        <v>2</v>
      </c>
      <c r="B248" s="13" t="s">
        <v>255</v>
      </c>
      <c r="C248" s="9">
        <v>313</v>
      </c>
      <c r="D248" s="9">
        <v>166</v>
      </c>
      <c r="E248" s="9">
        <v>6.6</v>
      </c>
      <c r="F248" s="9">
        <v>11.2</v>
      </c>
      <c r="G248" s="9">
        <v>290.60000000000002</v>
      </c>
      <c r="H248" s="9">
        <v>79.7</v>
      </c>
      <c r="I248" s="9">
        <v>8.9</v>
      </c>
      <c r="J248" s="9">
        <v>57.04</v>
      </c>
      <c r="K248" s="9">
        <v>44.8</v>
      </c>
      <c r="L248" s="9">
        <v>9960.39</v>
      </c>
      <c r="M248" s="9">
        <v>636.5</v>
      </c>
      <c r="N248" s="9">
        <v>355.1</v>
      </c>
      <c r="O248" s="9">
        <v>132.13999999999999</v>
      </c>
      <c r="P248" s="9">
        <v>854.77</v>
      </c>
      <c r="Q248" s="9">
        <v>102.98</v>
      </c>
      <c r="R248" s="9">
        <v>78.92</v>
      </c>
      <c r="S248" s="14">
        <v>38.71</v>
      </c>
      <c r="T248" s="25">
        <v>4</v>
      </c>
      <c r="U248" s="81">
        <v>2</v>
      </c>
      <c r="V248" s="81">
        <v>2</v>
      </c>
    </row>
    <row r="249" spans="1:22" x14ac:dyDescent="0.25">
      <c r="A249" s="81">
        <v>3</v>
      </c>
      <c r="B249" s="13" t="s">
        <v>263</v>
      </c>
      <c r="C249" s="9">
        <v>355</v>
      </c>
      <c r="D249" s="9">
        <v>171</v>
      </c>
      <c r="E249" s="9">
        <v>7.2</v>
      </c>
      <c r="F249" s="9">
        <v>11.6</v>
      </c>
      <c r="G249" s="9">
        <v>331.8</v>
      </c>
      <c r="H249" s="9">
        <v>81.900000000000006</v>
      </c>
      <c r="I249" s="9">
        <v>10.199999999999999</v>
      </c>
      <c r="J249" s="9">
        <v>64.45</v>
      </c>
      <c r="K249" s="9">
        <v>50.6</v>
      </c>
      <c r="L249" s="9">
        <v>14130.93</v>
      </c>
      <c r="M249" s="9">
        <v>796.1</v>
      </c>
      <c r="N249" s="9">
        <v>446.97</v>
      </c>
      <c r="O249" s="9">
        <v>148.07</v>
      </c>
      <c r="P249" s="9">
        <v>968.08</v>
      </c>
      <c r="Q249" s="9">
        <v>113.23</v>
      </c>
      <c r="R249" s="9">
        <v>87.21</v>
      </c>
      <c r="S249" s="14">
        <v>38.76</v>
      </c>
      <c r="T249" s="25">
        <v>4</v>
      </c>
      <c r="U249" s="81">
        <v>3</v>
      </c>
      <c r="V249" s="81">
        <v>3</v>
      </c>
    </row>
    <row r="250" spans="1:22" x14ac:dyDescent="0.25">
      <c r="A250" s="81">
        <v>4</v>
      </c>
      <c r="B250" s="13" t="s">
        <v>280</v>
      </c>
      <c r="C250" s="9">
        <v>462</v>
      </c>
      <c r="D250" s="9">
        <v>154.4</v>
      </c>
      <c r="E250" s="9">
        <v>9.6</v>
      </c>
      <c r="F250" s="9">
        <v>17</v>
      </c>
      <c r="G250" s="9">
        <v>428</v>
      </c>
      <c r="H250" s="9">
        <v>72.400000000000006</v>
      </c>
      <c r="I250" s="9">
        <v>10.199999999999999</v>
      </c>
      <c r="J250" s="9">
        <v>94.48</v>
      </c>
      <c r="K250" s="9">
        <v>74.2</v>
      </c>
      <c r="L250" s="9">
        <v>32674.03</v>
      </c>
      <c r="M250" s="9">
        <v>1414.5</v>
      </c>
      <c r="N250" s="9">
        <v>813.29</v>
      </c>
      <c r="O250" s="9">
        <v>185.97</v>
      </c>
      <c r="P250" s="9">
        <v>1046.53</v>
      </c>
      <c r="Q250" s="9">
        <v>135.56</v>
      </c>
      <c r="R250" s="9">
        <v>106.56</v>
      </c>
      <c r="S250" s="14">
        <v>33.28</v>
      </c>
      <c r="T250" s="25">
        <v>4</v>
      </c>
      <c r="U250" s="81">
        <v>5</v>
      </c>
      <c r="V250" s="81">
        <v>4</v>
      </c>
    </row>
    <row r="251" spans="1:22" x14ac:dyDescent="0.25">
      <c r="A251" s="81">
        <v>5</v>
      </c>
      <c r="B251" s="13" t="s">
        <v>273</v>
      </c>
      <c r="C251" s="9">
        <v>407</v>
      </c>
      <c r="D251" s="9">
        <v>178</v>
      </c>
      <c r="E251" s="9">
        <v>7.7</v>
      </c>
      <c r="F251" s="9">
        <v>12.8</v>
      </c>
      <c r="G251" s="9">
        <v>381.4</v>
      </c>
      <c r="H251" s="9">
        <v>85.15</v>
      </c>
      <c r="I251" s="9">
        <v>10.199999999999999</v>
      </c>
      <c r="J251" s="9">
        <v>75.83</v>
      </c>
      <c r="K251" s="9">
        <v>59.5</v>
      </c>
      <c r="L251" s="9">
        <v>21585.78</v>
      </c>
      <c r="M251" s="9">
        <v>1060.7</v>
      </c>
      <c r="N251" s="9">
        <v>597.5</v>
      </c>
      <c r="O251" s="9">
        <v>168.72</v>
      </c>
      <c r="P251" s="9">
        <v>1204.97</v>
      </c>
      <c r="Q251" s="9">
        <v>135.38999999999999</v>
      </c>
      <c r="R251" s="9">
        <v>104.49</v>
      </c>
      <c r="S251" s="14">
        <v>39.86</v>
      </c>
      <c r="T251" s="25">
        <v>4</v>
      </c>
      <c r="U251" s="81">
        <v>4</v>
      </c>
      <c r="V251" s="81">
        <v>5</v>
      </c>
    </row>
    <row r="252" spans="1:22" x14ac:dyDescent="0.25">
      <c r="A252" s="81">
        <v>6</v>
      </c>
      <c r="B252" s="13" t="s">
        <v>289</v>
      </c>
      <c r="C252" s="9">
        <v>537</v>
      </c>
      <c r="D252" s="9">
        <v>210</v>
      </c>
      <c r="E252" s="9">
        <v>10.9</v>
      </c>
      <c r="F252" s="9">
        <v>17.399999999999999</v>
      </c>
      <c r="G252" s="9">
        <v>502.2</v>
      </c>
      <c r="H252" s="9">
        <v>99.55</v>
      </c>
      <c r="I252" s="9">
        <v>12.7</v>
      </c>
      <c r="J252" s="9">
        <v>129.19999999999999</v>
      </c>
      <c r="K252" s="9">
        <v>101.4</v>
      </c>
      <c r="L252" s="9">
        <v>61702.67</v>
      </c>
      <c r="M252" s="9">
        <v>2298.1</v>
      </c>
      <c r="N252" s="9">
        <v>1310.1199999999999</v>
      </c>
      <c r="O252" s="9">
        <v>218.53</v>
      </c>
      <c r="P252" s="9">
        <v>2692.14</v>
      </c>
      <c r="Q252" s="9">
        <v>256.39</v>
      </c>
      <c r="R252" s="9">
        <v>199.87</v>
      </c>
      <c r="S252" s="14">
        <v>45.65</v>
      </c>
      <c r="T252" s="25">
        <v>4</v>
      </c>
      <c r="U252" s="81">
        <v>6</v>
      </c>
      <c r="V252" s="81">
        <v>6</v>
      </c>
    </row>
    <row r="253" spans="1:22" ht="15.75" thickBot="1" x14ac:dyDescent="0.3">
      <c r="A253" s="83">
        <v>7</v>
      </c>
      <c r="B253" s="15" t="s">
        <v>296</v>
      </c>
      <c r="C253" s="16">
        <v>608</v>
      </c>
      <c r="D253" s="16">
        <v>228</v>
      </c>
      <c r="E253" s="16">
        <v>11.2</v>
      </c>
      <c r="F253" s="16">
        <v>17.3</v>
      </c>
      <c r="G253" s="16">
        <v>573.4</v>
      </c>
      <c r="H253" s="16">
        <v>108.4</v>
      </c>
      <c r="I253" s="16">
        <v>12.7</v>
      </c>
      <c r="J253" s="16">
        <v>144.49</v>
      </c>
      <c r="K253" s="16">
        <v>113.4</v>
      </c>
      <c r="L253" s="16">
        <v>87546.5</v>
      </c>
      <c r="M253" s="16">
        <v>2879.8</v>
      </c>
      <c r="N253" s="16">
        <v>1644.93</v>
      </c>
      <c r="O253" s="16">
        <v>246.15</v>
      </c>
      <c r="P253" s="16">
        <v>3425.21</v>
      </c>
      <c r="Q253" s="16">
        <v>300.45999999999998</v>
      </c>
      <c r="R253" s="16">
        <v>234.41</v>
      </c>
      <c r="S253" s="17">
        <v>48.69</v>
      </c>
      <c r="T253" s="37">
        <v>4</v>
      </c>
      <c r="U253" s="83">
        <v>7</v>
      </c>
      <c r="V253" s="83">
        <v>7</v>
      </c>
    </row>
    <row r="254" spans="1:22" x14ac:dyDescent="0.25">
      <c r="A254" s="80">
        <v>1</v>
      </c>
      <c r="B254" s="10" t="s">
        <v>250</v>
      </c>
      <c r="C254" s="11">
        <v>262</v>
      </c>
      <c r="D254" s="11">
        <v>147</v>
      </c>
      <c r="E254" s="11">
        <v>6.6</v>
      </c>
      <c r="F254" s="11">
        <v>11.2</v>
      </c>
      <c r="G254" s="11">
        <v>239.6</v>
      </c>
      <c r="H254" s="11">
        <v>70.2</v>
      </c>
      <c r="I254" s="11">
        <v>7.6</v>
      </c>
      <c r="J254" s="11">
        <v>49.24</v>
      </c>
      <c r="K254" s="11">
        <v>38.700000000000003</v>
      </c>
      <c r="L254" s="11">
        <v>6007.11</v>
      </c>
      <c r="M254" s="11">
        <v>458.6</v>
      </c>
      <c r="N254" s="11">
        <v>256.75</v>
      </c>
      <c r="O254" s="11">
        <v>110.45</v>
      </c>
      <c r="P254" s="11">
        <v>593.66</v>
      </c>
      <c r="Q254" s="11">
        <v>80.77</v>
      </c>
      <c r="R254" s="11">
        <v>61.93</v>
      </c>
      <c r="S254" s="12">
        <v>34.72</v>
      </c>
      <c r="T254" s="36">
        <v>5</v>
      </c>
      <c r="U254" s="80">
        <v>1</v>
      </c>
      <c r="V254" s="80">
        <v>1</v>
      </c>
    </row>
    <row r="255" spans="1:22" x14ac:dyDescent="0.25">
      <c r="A255" s="81">
        <v>2</v>
      </c>
      <c r="B255" s="13" t="s">
        <v>256</v>
      </c>
      <c r="C255" s="9">
        <v>317</v>
      </c>
      <c r="D255" s="9">
        <v>167</v>
      </c>
      <c r="E255" s="9">
        <v>7.6</v>
      </c>
      <c r="F255" s="9">
        <v>13.2</v>
      </c>
      <c r="G255" s="9">
        <v>290.60000000000002</v>
      </c>
      <c r="H255" s="9">
        <v>79.7</v>
      </c>
      <c r="I255" s="9">
        <v>8.9</v>
      </c>
      <c r="J255" s="9">
        <v>66.849999999999994</v>
      </c>
      <c r="K255" s="9">
        <v>52.5</v>
      </c>
      <c r="L255" s="9">
        <v>11873.01</v>
      </c>
      <c r="M255" s="9">
        <v>749.1</v>
      </c>
      <c r="N255" s="9">
        <v>419.95</v>
      </c>
      <c r="O255" s="9">
        <v>133.27000000000001</v>
      </c>
      <c r="P255" s="9">
        <v>1025.95</v>
      </c>
      <c r="Q255" s="9">
        <v>122.87</v>
      </c>
      <c r="R255" s="9">
        <v>94.33</v>
      </c>
      <c r="S255" s="14">
        <v>39.17</v>
      </c>
      <c r="T255" s="25">
        <v>5</v>
      </c>
      <c r="U255" s="81">
        <v>2</v>
      </c>
      <c r="V255" s="81">
        <v>2</v>
      </c>
    </row>
    <row r="256" spans="1:22" x14ac:dyDescent="0.25">
      <c r="A256" s="81">
        <v>3</v>
      </c>
      <c r="B256" s="13" t="s">
        <v>264</v>
      </c>
      <c r="C256" s="9">
        <v>358</v>
      </c>
      <c r="D256" s="9">
        <v>172</v>
      </c>
      <c r="E256" s="9">
        <v>7.9</v>
      </c>
      <c r="F256" s="9">
        <v>13.1</v>
      </c>
      <c r="G256" s="9">
        <v>331.8</v>
      </c>
      <c r="H256" s="9">
        <v>82.05</v>
      </c>
      <c r="I256" s="9">
        <v>10.199999999999999</v>
      </c>
      <c r="J256" s="9">
        <v>72.17</v>
      </c>
      <c r="K256" s="9">
        <v>56.7</v>
      </c>
      <c r="L256" s="9">
        <v>16051.94</v>
      </c>
      <c r="M256" s="9">
        <v>896.8</v>
      </c>
      <c r="N256" s="9">
        <v>504.59</v>
      </c>
      <c r="O256" s="9">
        <v>149.13999999999999</v>
      </c>
      <c r="P256" s="9">
        <v>1112.72</v>
      </c>
      <c r="Q256" s="9">
        <v>129.38999999999999</v>
      </c>
      <c r="R256" s="9">
        <v>99.75</v>
      </c>
      <c r="S256" s="14">
        <v>39.270000000000003</v>
      </c>
      <c r="T256" s="25">
        <v>5</v>
      </c>
      <c r="U256" s="81">
        <v>3</v>
      </c>
      <c r="V256" s="81">
        <v>3</v>
      </c>
    </row>
    <row r="257" spans="1:22" x14ac:dyDescent="0.25">
      <c r="A257" s="81">
        <v>4</v>
      </c>
      <c r="B257" s="13" t="s">
        <v>281</v>
      </c>
      <c r="C257" s="9">
        <v>466</v>
      </c>
      <c r="D257" s="9">
        <v>155.30000000000001</v>
      </c>
      <c r="E257" s="9">
        <v>10.5</v>
      </c>
      <c r="F257" s="9">
        <v>18.899999999999999</v>
      </c>
      <c r="G257" s="9">
        <v>428.2</v>
      </c>
      <c r="H257" s="9">
        <v>72.400000000000006</v>
      </c>
      <c r="I257" s="9">
        <v>10.199999999999999</v>
      </c>
      <c r="J257" s="9">
        <v>104.56</v>
      </c>
      <c r="K257" s="9">
        <v>82.1</v>
      </c>
      <c r="L257" s="9">
        <v>36624.870000000003</v>
      </c>
      <c r="M257" s="9">
        <v>1571.9</v>
      </c>
      <c r="N257" s="9">
        <v>906.27</v>
      </c>
      <c r="O257" s="9">
        <v>187.16</v>
      </c>
      <c r="P257" s="9">
        <v>1184.51</v>
      </c>
      <c r="Q257" s="9">
        <v>152.55000000000001</v>
      </c>
      <c r="R257" s="9">
        <v>120.2</v>
      </c>
      <c r="S257" s="14">
        <v>33.659999999999997</v>
      </c>
      <c r="T257" s="25">
        <v>5</v>
      </c>
      <c r="U257" s="81">
        <v>5</v>
      </c>
      <c r="V257" s="81">
        <v>4</v>
      </c>
    </row>
    <row r="258" spans="1:22" x14ac:dyDescent="0.25">
      <c r="A258" s="81">
        <v>5</v>
      </c>
      <c r="B258" s="13" t="s">
        <v>274</v>
      </c>
      <c r="C258" s="9">
        <v>410</v>
      </c>
      <c r="D258" s="9">
        <v>179</v>
      </c>
      <c r="E258" s="9">
        <v>8.8000000000000007</v>
      </c>
      <c r="F258" s="9">
        <v>14.4</v>
      </c>
      <c r="G258" s="9">
        <v>381.2</v>
      </c>
      <c r="H258" s="9">
        <v>85.1</v>
      </c>
      <c r="I258" s="9">
        <v>10.199999999999999</v>
      </c>
      <c r="J258" s="9">
        <v>85.99</v>
      </c>
      <c r="K258" s="9">
        <v>67.5</v>
      </c>
      <c r="L258" s="9">
        <v>24557.5</v>
      </c>
      <c r="M258" s="9">
        <v>1197.9000000000001</v>
      </c>
      <c r="N258" s="9">
        <v>678.1</v>
      </c>
      <c r="O258" s="9">
        <v>168.99</v>
      </c>
      <c r="P258" s="9">
        <v>1379.08</v>
      </c>
      <c r="Q258" s="9">
        <v>154.09</v>
      </c>
      <c r="R258" s="9">
        <v>119.34</v>
      </c>
      <c r="S258" s="14">
        <v>40.049999999999997</v>
      </c>
      <c r="T258" s="25">
        <v>5</v>
      </c>
      <c r="U258" s="81">
        <v>4</v>
      </c>
      <c r="V258" s="81">
        <v>5</v>
      </c>
    </row>
    <row r="259" spans="1:22" x14ac:dyDescent="0.25">
      <c r="A259" s="81">
        <v>6</v>
      </c>
      <c r="B259" s="13" t="s">
        <v>290</v>
      </c>
      <c r="C259" s="9">
        <v>539</v>
      </c>
      <c r="D259" s="9">
        <v>211</v>
      </c>
      <c r="E259" s="9">
        <v>11.6</v>
      </c>
      <c r="F259" s="9">
        <v>18.8</v>
      </c>
      <c r="G259" s="9">
        <v>501.4</v>
      </c>
      <c r="H259" s="9">
        <v>99.7</v>
      </c>
      <c r="I259" s="9">
        <v>12.7</v>
      </c>
      <c r="J259" s="9">
        <v>138.88</v>
      </c>
      <c r="K259" s="9">
        <v>109</v>
      </c>
      <c r="L259" s="9">
        <v>66731.56</v>
      </c>
      <c r="M259" s="9">
        <v>2476.1</v>
      </c>
      <c r="N259" s="9">
        <v>1413.46</v>
      </c>
      <c r="O259" s="9">
        <v>219.2</v>
      </c>
      <c r="P259" s="9">
        <v>2951.06</v>
      </c>
      <c r="Q259" s="9">
        <v>279.72000000000003</v>
      </c>
      <c r="R259" s="9">
        <v>218.28</v>
      </c>
      <c r="S259" s="14">
        <v>46.1</v>
      </c>
      <c r="T259" s="25">
        <v>5</v>
      </c>
      <c r="U259" s="81">
        <v>6</v>
      </c>
      <c r="V259" s="81">
        <v>6</v>
      </c>
    </row>
    <row r="260" spans="1:22" ht="15.75" thickBot="1" x14ac:dyDescent="0.3">
      <c r="A260" s="83">
        <v>7</v>
      </c>
      <c r="B260" s="15" t="s">
        <v>297</v>
      </c>
      <c r="C260" s="16">
        <v>612</v>
      </c>
      <c r="D260" s="16">
        <v>229</v>
      </c>
      <c r="E260" s="16">
        <v>11.9</v>
      </c>
      <c r="F260" s="16">
        <v>19.600000000000001</v>
      </c>
      <c r="G260" s="16">
        <v>572.79999999999995</v>
      </c>
      <c r="H260" s="16">
        <v>108.55</v>
      </c>
      <c r="I260" s="16">
        <v>12.7</v>
      </c>
      <c r="J260" s="16">
        <v>159.32</v>
      </c>
      <c r="K260" s="16">
        <v>125.1</v>
      </c>
      <c r="L260" s="16">
        <v>98536.48</v>
      </c>
      <c r="M260" s="16">
        <v>3220.2</v>
      </c>
      <c r="N260" s="16">
        <v>1837.14</v>
      </c>
      <c r="O260" s="16">
        <v>248.7</v>
      </c>
      <c r="P260" s="16">
        <v>3932.13</v>
      </c>
      <c r="Q260" s="16">
        <v>343.42</v>
      </c>
      <c r="R260" s="16">
        <v>267.70999999999998</v>
      </c>
      <c r="S260" s="17">
        <v>49.68</v>
      </c>
      <c r="T260" s="37">
        <v>5</v>
      </c>
      <c r="U260" s="83">
        <v>7</v>
      </c>
      <c r="V260" s="83">
        <v>7</v>
      </c>
    </row>
    <row r="261" spans="1:22" x14ac:dyDescent="0.25">
      <c r="A261" s="80">
        <v>1</v>
      </c>
      <c r="B261" s="10" t="s">
        <v>251</v>
      </c>
      <c r="C261" s="11">
        <v>266</v>
      </c>
      <c r="D261" s="11">
        <v>148</v>
      </c>
      <c r="E261" s="11">
        <v>7.6</v>
      </c>
      <c r="F261" s="11">
        <v>13</v>
      </c>
      <c r="G261" s="11">
        <v>240</v>
      </c>
      <c r="H261" s="11">
        <v>70.2</v>
      </c>
      <c r="I261" s="11">
        <v>7.6</v>
      </c>
      <c r="J261" s="11">
        <v>57.22</v>
      </c>
      <c r="K261" s="11">
        <v>44.9</v>
      </c>
      <c r="L261" s="11">
        <v>7108.01</v>
      </c>
      <c r="M261" s="11">
        <v>534.4</v>
      </c>
      <c r="N261" s="11">
        <v>301.04000000000002</v>
      </c>
      <c r="O261" s="11">
        <v>111.46</v>
      </c>
      <c r="P261" s="11">
        <v>703.43</v>
      </c>
      <c r="Q261" s="11">
        <v>95.06</v>
      </c>
      <c r="R261" s="11">
        <v>73.06</v>
      </c>
      <c r="S261" s="12">
        <v>35.06</v>
      </c>
      <c r="T261" s="36">
        <v>6</v>
      </c>
      <c r="U261" s="80">
        <v>2</v>
      </c>
      <c r="V261" s="80">
        <v>1</v>
      </c>
    </row>
    <row r="262" spans="1:22" x14ac:dyDescent="0.25">
      <c r="A262" s="81">
        <v>2</v>
      </c>
      <c r="B262" s="13" t="s">
        <v>257</v>
      </c>
      <c r="C262" s="9">
        <v>303</v>
      </c>
      <c r="D262" s="9">
        <v>165</v>
      </c>
      <c r="E262" s="9">
        <v>6</v>
      </c>
      <c r="F262" s="9">
        <v>10.199999999999999</v>
      </c>
      <c r="G262" s="9">
        <v>282.60000000000002</v>
      </c>
      <c r="H262" s="9">
        <v>79.5</v>
      </c>
      <c r="I262" s="9">
        <v>8.9</v>
      </c>
      <c r="J262" s="9">
        <v>51.3</v>
      </c>
      <c r="K262" s="9">
        <v>40.299999999999997</v>
      </c>
      <c r="L262" s="9">
        <v>8477.69</v>
      </c>
      <c r="M262" s="9">
        <v>559.6</v>
      </c>
      <c r="N262" s="9">
        <v>311.02</v>
      </c>
      <c r="O262" s="9">
        <v>128.56</v>
      </c>
      <c r="P262" s="9">
        <v>764.36</v>
      </c>
      <c r="Q262" s="9">
        <v>92.65</v>
      </c>
      <c r="R262" s="9">
        <v>70.87</v>
      </c>
      <c r="S262" s="14">
        <v>38.6</v>
      </c>
      <c r="T262" s="25">
        <v>6</v>
      </c>
      <c r="U262" s="81">
        <v>1</v>
      </c>
      <c r="V262" s="81">
        <v>2</v>
      </c>
    </row>
    <row r="263" spans="1:22" x14ac:dyDescent="0.25">
      <c r="A263" s="81">
        <v>3</v>
      </c>
      <c r="B263" s="13" t="s">
        <v>265</v>
      </c>
      <c r="C263" s="9">
        <v>363</v>
      </c>
      <c r="D263" s="9">
        <v>173.2</v>
      </c>
      <c r="E263" s="9">
        <v>9.1</v>
      </c>
      <c r="F263" s="9">
        <v>15.7</v>
      </c>
      <c r="G263" s="9">
        <v>331.6</v>
      </c>
      <c r="H263" s="9">
        <v>82.05</v>
      </c>
      <c r="I263" s="9">
        <v>10.199999999999999</v>
      </c>
      <c r="J263" s="9">
        <v>85.45</v>
      </c>
      <c r="K263" s="9">
        <v>67.099999999999994</v>
      </c>
      <c r="L263" s="9">
        <v>19414.43</v>
      </c>
      <c r="M263" s="9">
        <v>1069.7</v>
      </c>
      <c r="N263" s="9">
        <v>604.58000000000004</v>
      </c>
      <c r="O263" s="9">
        <v>150.72999999999999</v>
      </c>
      <c r="P263" s="9">
        <v>1362.07</v>
      </c>
      <c r="Q263" s="9">
        <v>157.28</v>
      </c>
      <c r="R263" s="9">
        <v>121.48</v>
      </c>
      <c r="S263" s="14">
        <v>39.92</v>
      </c>
      <c r="T263" s="25">
        <v>6</v>
      </c>
      <c r="U263" s="81">
        <v>3</v>
      </c>
      <c r="V263" s="81">
        <v>3</v>
      </c>
    </row>
    <row r="264" spans="1:22" x14ac:dyDescent="0.25">
      <c r="A264" s="81">
        <v>4</v>
      </c>
      <c r="B264" s="13" t="s">
        <v>282</v>
      </c>
      <c r="C264" s="9">
        <v>453</v>
      </c>
      <c r="D264" s="9">
        <v>189.9</v>
      </c>
      <c r="E264" s="9">
        <v>8.5</v>
      </c>
      <c r="F264" s="9">
        <v>12.7</v>
      </c>
      <c r="G264" s="9">
        <v>427.6</v>
      </c>
      <c r="H264" s="9">
        <v>90.7</v>
      </c>
      <c r="I264" s="9">
        <v>10.199999999999999</v>
      </c>
      <c r="J264" s="9">
        <v>85.47</v>
      </c>
      <c r="K264" s="9">
        <v>67.099999999999994</v>
      </c>
      <c r="L264" s="9">
        <v>29321.46</v>
      </c>
      <c r="M264" s="9">
        <v>1294.5999999999999</v>
      </c>
      <c r="N264" s="9">
        <v>734.66</v>
      </c>
      <c r="O264" s="9">
        <v>185.22</v>
      </c>
      <c r="P264" s="9">
        <v>1452.13</v>
      </c>
      <c r="Q264" s="9">
        <v>152.94</v>
      </c>
      <c r="R264" s="9">
        <v>118.65</v>
      </c>
      <c r="S264" s="14">
        <v>41.22</v>
      </c>
      <c r="T264" s="25">
        <v>6</v>
      </c>
      <c r="U264" s="81">
        <v>4</v>
      </c>
      <c r="V264" s="81">
        <v>4</v>
      </c>
    </row>
    <row r="265" spans="1:22" x14ac:dyDescent="0.25">
      <c r="A265" s="81">
        <v>5</v>
      </c>
      <c r="B265" s="13" t="s">
        <v>275</v>
      </c>
      <c r="C265" s="9">
        <v>413</v>
      </c>
      <c r="D265" s="9">
        <v>180</v>
      </c>
      <c r="E265" s="9">
        <v>9.6999999999999993</v>
      </c>
      <c r="F265" s="9">
        <v>16</v>
      </c>
      <c r="G265" s="9">
        <v>381</v>
      </c>
      <c r="H265" s="9">
        <v>85.15</v>
      </c>
      <c r="I265" s="9">
        <v>10.199999999999999</v>
      </c>
      <c r="J265" s="9">
        <v>95.45</v>
      </c>
      <c r="K265" s="9">
        <v>74.900000000000006</v>
      </c>
      <c r="L265" s="9">
        <v>27495.01</v>
      </c>
      <c r="M265" s="9">
        <v>1331.5</v>
      </c>
      <c r="N265" s="9">
        <v>756.09</v>
      </c>
      <c r="O265" s="9">
        <v>169.72</v>
      </c>
      <c r="P265" s="9">
        <v>1558.58</v>
      </c>
      <c r="Q265" s="9">
        <v>173.18</v>
      </c>
      <c r="R265" s="9">
        <v>134.4</v>
      </c>
      <c r="S265" s="14">
        <v>40.409999999999997</v>
      </c>
      <c r="T265" s="25">
        <v>6</v>
      </c>
      <c r="U265" s="81">
        <v>5</v>
      </c>
      <c r="V265" s="81">
        <v>5</v>
      </c>
    </row>
    <row r="266" spans="1:22" x14ac:dyDescent="0.25">
      <c r="A266" s="81">
        <v>6</v>
      </c>
      <c r="B266" s="13" t="s">
        <v>291</v>
      </c>
      <c r="C266" s="9">
        <v>544</v>
      </c>
      <c r="D266" s="9">
        <v>212</v>
      </c>
      <c r="E266" s="9">
        <v>13.1</v>
      </c>
      <c r="F266" s="9">
        <v>21.2</v>
      </c>
      <c r="G266" s="9">
        <v>501.6</v>
      </c>
      <c r="H266" s="9">
        <v>99.45</v>
      </c>
      <c r="I266" s="9">
        <v>12.7</v>
      </c>
      <c r="J266" s="9">
        <v>156.97999999999999</v>
      </c>
      <c r="K266" s="9">
        <v>123.2</v>
      </c>
      <c r="L266" s="9">
        <v>76082.720000000001</v>
      </c>
      <c r="M266" s="9">
        <v>2797.2</v>
      </c>
      <c r="N266" s="9">
        <v>1604</v>
      </c>
      <c r="O266" s="9">
        <v>220.15</v>
      </c>
      <c r="P266" s="9">
        <v>3377.3</v>
      </c>
      <c r="Q266" s="9">
        <v>318.61</v>
      </c>
      <c r="R266" s="9">
        <v>249.61</v>
      </c>
      <c r="S266" s="14">
        <v>46.38</v>
      </c>
      <c r="T266" s="25">
        <v>6</v>
      </c>
      <c r="U266" s="81">
        <v>6</v>
      </c>
      <c r="V266" s="81">
        <v>6</v>
      </c>
    </row>
    <row r="267" spans="1:22" ht="15.75" thickBot="1" x14ac:dyDescent="0.3">
      <c r="A267" s="83">
        <v>7</v>
      </c>
      <c r="B267" s="15" t="s">
        <v>298</v>
      </c>
      <c r="C267" s="16">
        <v>617</v>
      </c>
      <c r="D267" s="16">
        <v>230</v>
      </c>
      <c r="E267" s="16">
        <v>13.1</v>
      </c>
      <c r="F267" s="16">
        <v>22.2</v>
      </c>
      <c r="G267" s="16">
        <v>572.6</v>
      </c>
      <c r="H267" s="16">
        <v>108.45</v>
      </c>
      <c r="I267" s="16">
        <v>12.7</v>
      </c>
      <c r="J267" s="16">
        <v>178.52</v>
      </c>
      <c r="K267" s="16">
        <v>140.1</v>
      </c>
      <c r="L267" s="16">
        <v>111971.15</v>
      </c>
      <c r="M267" s="16">
        <v>3629.5</v>
      </c>
      <c r="N267" s="16">
        <v>2075.04</v>
      </c>
      <c r="O267" s="16">
        <v>250.45</v>
      </c>
      <c r="P267" s="16">
        <v>4513.82</v>
      </c>
      <c r="Q267" s="16">
        <v>392.51</v>
      </c>
      <c r="R267" s="16">
        <v>306.52999999999997</v>
      </c>
      <c r="S267" s="17">
        <v>50.28</v>
      </c>
      <c r="T267" s="37">
        <v>6</v>
      </c>
      <c r="U267" s="83">
        <v>7</v>
      </c>
      <c r="V267" s="83">
        <v>7</v>
      </c>
    </row>
    <row r="268" spans="1:22" x14ac:dyDescent="0.25">
      <c r="A268" s="80">
        <v>1</v>
      </c>
      <c r="B268" s="10" t="s">
        <v>258</v>
      </c>
      <c r="C268" s="11">
        <v>307</v>
      </c>
      <c r="D268" s="11">
        <v>166</v>
      </c>
      <c r="E268" s="11">
        <v>6.7</v>
      </c>
      <c r="F268" s="11">
        <v>11.8</v>
      </c>
      <c r="G268" s="11">
        <v>283.39999999999998</v>
      </c>
      <c r="H268" s="11">
        <v>79.650000000000006</v>
      </c>
      <c r="I268" s="11">
        <v>8.9</v>
      </c>
      <c r="J268" s="11">
        <v>58.84</v>
      </c>
      <c r="K268" s="11">
        <v>46.2</v>
      </c>
      <c r="L268" s="11">
        <v>9942.92</v>
      </c>
      <c r="M268" s="11">
        <v>647.79999999999995</v>
      </c>
      <c r="N268" s="11">
        <v>361.13</v>
      </c>
      <c r="O268" s="11">
        <v>129.99</v>
      </c>
      <c r="P268" s="11">
        <v>900.53</v>
      </c>
      <c r="Q268" s="11">
        <v>108.5</v>
      </c>
      <c r="R268" s="11">
        <v>83.06</v>
      </c>
      <c r="S268" s="12">
        <v>39.119999999999997</v>
      </c>
      <c r="T268" s="36">
        <v>7</v>
      </c>
      <c r="U268" s="80">
        <v>1</v>
      </c>
      <c r="V268" s="80">
        <v>1</v>
      </c>
    </row>
    <row r="269" spans="1:22" x14ac:dyDescent="0.25">
      <c r="A269" s="81">
        <v>2</v>
      </c>
      <c r="B269" s="13" t="s">
        <v>283</v>
      </c>
      <c r="C269" s="9">
        <v>457</v>
      </c>
      <c r="D269" s="9">
        <v>190</v>
      </c>
      <c r="E269" s="9">
        <v>9</v>
      </c>
      <c r="F269" s="9">
        <v>14.5</v>
      </c>
      <c r="G269" s="9">
        <v>428</v>
      </c>
      <c r="H269" s="9">
        <v>90.5</v>
      </c>
      <c r="I269" s="9">
        <v>10.199999999999999</v>
      </c>
      <c r="J269" s="9">
        <v>94.51</v>
      </c>
      <c r="K269" s="9">
        <v>74.2</v>
      </c>
      <c r="L269" s="9">
        <v>33262.54</v>
      </c>
      <c r="M269" s="9">
        <v>1455.7</v>
      </c>
      <c r="N269" s="9">
        <v>825.08</v>
      </c>
      <c r="O269" s="9">
        <v>187.6</v>
      </c>
      <c r="P269" s="9">
        <v>1660.63</v>
      </c>
      <c r="Q269" s="9">
        <v>174.8</v>
      </c>
      <c r="R269" s="9">
        <v>135.5</v>
      </c>
      <c r="S269" s="14">
        <v>41.92</v>
      </c>
      <c r="T269" s="25">
        <v>7</v>
      </c>
      <c r="U269" s="81">
        <v>2</v>
      </c>
      <c r="V269" s="81">
        <v>2</v>
      </c>
    </row>
    <row r="270" spans="1:22" x14ac:dyDescent="0.25">
      <c r="A270" s="81">
        <v>3</v>
      </c>
      <c r="B270" s="13" t="s">
        <v>276</v>
      </c>
      <c r="C270" s="9">
        <v>417</v>
      </c>
      <c r="D270" s="9">
        <v>181</v>
      </c>
      <c r="E270" s="9">
        <v>10.9</v>
      </c>
      <c r="F270" s="9">
        <v>18.2</v>
      </c>
      <c r="G270" s="9">
        <v>380.6</v>
      </c>
      <c r="H270" s="9">
        <v>85.05</v>
      </c>
      <c r="I270" s="9">
        <v>10.199999999999999</v>
      </c>
      <c r="J270" s="9">
        <v>108.26</v>
      </c>
      <c r="K270" s="9">
        <v>85</v>
      </c>
      <c r="L270" s="9">
        <v>31537.51</v>
      </c>
      <c r="M270" s="9">
        <v>1512.6</v>
      </c>
      <c r="N270" s="9">
        <v>862.63</v>
      </c>
      <c r="O270" s="9">
        <v>170.68</v>
      </c>
      <c r="P270" s="9">
        <v>1803.36</v>
      </c>
      <c r="Q270" s="9">
        <v>199.27</v>
      </c>
      <c r="R270" s="9">
        <v>155.06</v>
      </c>
      <c r="S270" s="14">
        <v>40.81</v>
      </c>
      <c r="T270" s="25">
        <v>7</v>
      </c>
      <c r="U270" s="81">
        <v>3</v>
      </c>
      <c r="V270" s="81">
        <v>3</v>
      </c>
    </row>
    <row r="271" spans="1:22" x14ac:dyDescent="0.25">
      <c r="A271" s="81">
        <v>4</v>
      </c>
      <c r="B271" s="13" t="s">
        <v>292</v>
      </c>
      <c r="C271" s="9">
        <v>549</v>
      </c>
      <c r="D271" s="9">
        <v>214</v>
      </c>
      <c r="E271" s="9">
        <v>14.7</v>
      </c>
      <c r="F271" s="9">
        <v>23.6</v>
      </c>
      <c r="G271" s="9">
        <v>501.8</v>
      </c>
      <c r="H271" s="9">
        <v>99.65</v>
      </c>
      <c r="I271" s="9">
        <v>12.7</v>
      </c>
      <c r="J271" s="9">
        <v>176.16</v>
      </c>
      <c r="K271" s="9">
        <v>138.30000000000001</v>
      </c>
      <c r="L271" s="9">
        <v>86084.33</v>
      </c>
      <c r="M271" s="9">
        <v>3136</v>
      </c>
      <c r="N271" s="9">
        <v>1806.6</v>
      </c>
      <c r="O271" s="9">
        <v>221.06</v>
      </c>
      <c r="P271" s="9">
        <v>3869.6</v>
      </c>
      <c r="Q271" s="9">
        <v>361.64</v>
      </c>
      <c r="R271" s="9">
        <v>284.45999999999998</v>
      </c>
      <c r="S271" s="14">
        <v>46.87</v>
      </c>
      <c r="T271" s="25">
        <v>7</v>
      </c>
      <c r="U271" s="81">
        <v>5</v>
      </c>
      <c r="V271" s="81">
        <v>4</v>
      </c>
    </row>
    <row r="272" spans="1:22" ht="15.75" thickBot="1" x14ac:dyDescent="0.3">
      <c r="A272" s="83">
        <v>5</v>
      </c>
      <c r="B272" s="15" t="s">
        <v>266</v>
      </c>
      <c r="C272" s="16">
        <v>353</v>
      </c>
      <c r="D272" s="16">
        <v>254</v>
      </c>
      <c r="E272" s="16">
        <v>9.5</v>
      </c>
      <c r="F272" s="16">
        <v>16.399999999999999</v>
      </c>
      <c r="G272" s="16">
        <v>320.2</v>
      </c>
      <c r="H272" s="16">
        <v>122.25</v>
      </c>
      <c r="I272" s="16">
        <v>16</v>
      </c>
      <c r="J272" s="16">
        <v>115.93</v>
      </c>
      <c r="K272" s="16">
        <v>91</v>
      </c>
      <c r="L272" s="16">
        <v>26754.31</v>
      </c>
      <c r="M272" s="16">
        <v>1515.8</v>
      </c>
      <c r="N272" s="16">
        <v>840.02</v>
      </c>
      <c r="O272" s="16">
        <v>151.91999999999999</v>
      </c>
      <c r="P272" s="16">
        <v>4483.1400000000003</v>
      </c>
      <c r="Q272" s="16">
        <v>353</v>
      </c>
      <c r="R272" s="16">
        <v>269.04000000000002</v>
      </c>
      <c r="S272" s="17">
        <v>62.19</v>
      </c>
      <c r="T272" s="37">
        <v>7</v>
      </c>
      <c r="U272" s="83">
        <v>4</v>
      </c>
      <c r="V272" s="83">
        <v>5</v>
      </c>
    </row>
    <row r="273" spans="1:22" x14ac:dyDescent="0.25">
      <c r="A273" s="80">
        <v>1</v>
      </c>
      <c r="B273" s="10" t="s">
        <v>259</v>
      </c>
      <c r="C273" s="11">
        <v>310</v>
      </c>
      <c r="D273" s="11">
        <v>167</v>
      </c>
      <c r="E273" s="11">
        <v>7.9</v>
      </c>
      <c r="F273" s="11">
        <v>13.7</v>
      </c>
      <c r="G273" s="11">
        <v>282.60000000000002</v>
      </c>
      <c r="H273" s="11">
        <v>79.55</v>
      </c>
      <c r="I273" s="11">
        <v>8.9</v>
      </c>
      <c r="J273" s="11">
        <v>68.760000000000005</v>
      </c>
      <c r="K273" s="11">
        <v>54</v>
      </c>
      <c r="L273" s="11">
        <v>11668.1</v>
      </c>
      <c r="M273" s="11">
        <v>752.8</v>
      </c>
      <c r="N273" s="11">
        <v>422.55</v>
      </c>
      <c r="O273" s="11">
        <v>130.26</v>
      </c>
      <c r="P273" s="11">
        <v>1064.8699999999999</v>
      </c>
      <c r="Q273" s="11">
        <v>127.53</v>
      </c>
      <c r="R273" s="11">
        <v>97.93</v>
      </c>
      <c r="S273" s="12">
        <v>39.35</v>
      </c>
      <c r="T273" s="36">
        <v>8</v>
      </c>
      <c r="U273" s="80">
        <v>1</v>
      </c>
      <c r="V273" s="80">
        <v>1</v>
      </c>
    </row>
    <row r="274" spans="1:22" x14ac:dyDescent="0.25">
      <c r="A274" s="81">
        <v>2</v>
      </c>
      <c r="B274" s="13" t="s">
        <v>284</v>
      </c>
      <c r="C274" s="9">
        <v>460</v>
      </c>
      <c r="D274" s="9">
        <v>191</v>
      </c>
      <c r="E274" s="9">
        <v>9.9</v>
      </c>
      <c r="F274" s="9">
        <v>16</v>
      </c>
      <c r="G274" s="9">
        <v>428</v>
      </c>
      <c r="H274" s="9">
        <v>90.55</v>
      </c>
      <c r="I274" s="9">
        <v>10.199999999999999</v>
      </c>
      <c r="J274" s="9">
        <v>104.39</v>
      </c>
      <c r="K274" s="9">
        <v>81.900000000000006</v>
      </c>
      <c r="L274" s="9">
        <v>37004.019999999997</v>
      </c>
      <c r="M274" s="9">
        <v>1608.9</v>
      </c>
      <c r="N274" s="9">
        <v>914.58</v>
      </c>
      <c r="O274" s="9">
        <v>188.28</v>
      </c>
      <c r="P274" s="9">
        <v>1862.06</v>
      </c>
      <c r="Q274" s="9">
        <v>194.98</v>
      </c>
      <c r="R274" s="9">
        <v>151.49</v>
      </c>
      <c r="S274" s="14">
        <v>42.24</v>
      </c>
      <c r="T274" s="25">
        <v>8</v>
      </c>
      <c r="U274" s="191">
        <v>2</v>
      </c>
      <c r="V274" s="81">
        <v>2</v>
      </c>
    </row>
    <row r="275" spans="1:22" ht="15.75" thickBot="1" x14ac:dyDescent="0.3">
      <c r="A275" s="133">
        <v>3</v>
      </c>
      <c r="B275" s="15" t="s">
        <v>267</v>
      </c>
      <c r="C275" s="16">
        <v>357</v>
      </c>
      <c r="D275" s="16">
        <v>255</v>
      </c>
      <c r="E275" s="16">
        <v>10.5</v>
      </c>
      <c r="F275" s="16">
        <v>18.3</v>
      </c>
      <c r="G275" s="16">
        <v>320.39999999999998</v>
      </c>
      <c r="H275" s="16">
        <v>122.25</v>
      </c>
      <c r="I275" s="16">
        <v>16</v>
      </c>
      <c r="J275" s="16">
        <v>129.16999999999999</v>
      </c>
      <c r="K275" s="16">
        <v>101.4</v>
      </c>
      <c r="L275" s="16">
        <v>30209.8</v>
      </c>
      <c r="M275" s="16">
        <v>1692.4</v>
      </c>
      <c r="N275" s="16">
        <v>942.22</v>
      </c>
      <c r="O275" s="16">
        <v>152.93</v>
      </c>
      <c r="P275" s="16">
        <v>5062.32</v>
      </c>
      <c r="Q275" s="16">
        <v>397.04</v>
      </c>
      <c r="R275" s="16">
        <v>302.87</v>
      </c>
      <c r="S275" s="17">
        <v>62.6</v>
      </c>
      <c r="T275" s="37">
        <v>8</v>
      </c>
      <c r="U275" s="83">
        <v>3</v>
      </c>
      <c r="V275" s="133">
        <v>3</v>
      </c>
    </row>
    <row r="276" spans="1:22" x14ac:dyDescent="0.25">
      <c r="A276" s="134">
        <v>1</v>
      </c>
      <c r="B276" s="10" t="s">
        <v>285</v>
      </c>
      <c r="C276" s="11">
        <v>463</v>
      </c>
      <c r="D276" s="11">
        <v>192</v>
      </c>
      <c r="E276" s="11">
        <v>10.5</v>
      </c>
      <c r="F276" s="11">
        <v>17.7</v>
      </c>
      <c r="G276" s="11">
        <v>427.6</v>
      </c>
      <c r="H276" s="11">
        <v>90.75</v>
      </c>
      <c r="I276" s="11">
        <v>10.199999999999999</v>
      </c>
      <c r="J276" s="11">
        <v>113.76</v>
      </c>
      <c r="K276" s="11">
        <v>89.3</v>
      </c>
      <c r="L276" s="11">
        <v>40952.17</v>
      </c>
      <c r="M276" s="11">
        <v>1769</v>
      </c>
      <c r="N276" s="11">
        <v>1006.08</v>
      </c>
      <c r="O276" s="11">
        <v>189.73</v>
      </c>
      <c r="P276" s="11">
        <v>2092.64</v>
      </c>
      <c r="Q276" s="11">
        <v>217.98</v>
      </c>
      <c r="R276" s="11">
        <v>169.35</v>
      </c>
      <c r="S276" s="12">
        <v>42.89</v>
      </c>
      <c r="T276" s="36">
        <v>9</v>
      </c>
      <c r="U276" s="134">
        <v>1</v>
      </c>
      <c r="V276" s="134">
        <v>1</v>
      </c>
    </row>
    <row r="277" spans="1:22" ht="15.75" thickBot="1" x14ac:dyDescent="0.3">
      <c r="A277" s="133">
        <v>2</v>
      </c>
      <c r="B277" s="15" t="s">
        <v>268</v>
      </c>
      <c r="C277" s="16">
        <v>360</v>
      </c>
      <c r="D277" s="16">
        <v>256</v>
      </c>
      <c r="E277" s="16">
        <v>11.4</v>
      </c>
      <c r="F277" s="16">
        <v>19.899999999999999</v>
      </c>
      <c r="G277" s="16">
        <v>320.2</v>
      </c>
      <c r="H277" s="16">
        <v>122.3</v>
      </c>
      <c r="I277" s="16">
        <v>16</v>
      </c>
      <c r="J277" s="16">
        <v>140.59</v>
      </c>
      <c r="K277" s="16">
        <v>110.4</v>
      </c>
      <c r="L277" s="16">
        <v>33153.980000000003</v>
      </c>
      <c r="M277" s="16">
        <v>1841.9</v>
      </c>
      <c r="N277" s="16">
        <v>1029.5999999999999</v>
      </c>
      <c r="O277" s="16">
        <v>153.57</v>
      </c>
      <c r="P277" s="16">
        <v>5570.48</v>
      </c>
      <c r="Q277" s="16">
        <v>435.19</v>
      </c>
      <c r="R277" s="16">
        <v>332.26</v>
      </c>
      <c r="S277" s="17">
        <v>62.95</v>
      </c>
      <c r="T277" s="37">
        <v>9</v>
      </c>
      <c r="U277" s="133">
        <v>2</v>
      </c>
      <c r="V277" s="133">
        <v>2</v>
      </c>
    </row>
    <row r="278" spans="1:22" x14ac:dyDescent="0.25">
      <c r="A278" s="134">
        <v>1</v>
      </c>
      <c r="B278" s="10" t="s">
        <v>286</v>
      </c>
      <c r="C278" s="11">
        <v>466</v>
      </c>
      <c r="D278" s="11">
        <v>193</v>
      </c>
      <c r="E278" s="11">
        <v>11.4</v>
      </c>
      <c r="F278" s="11">
        <v>19</v>
      </c>
      <c r="G278" s="11">
        <v>428</v>
      </c>
      <c r="H278" s="11">
        <v>90.8</v>
      </c>
      <c r="I278" s="11">
        <v>10.199999999999999</v>
      </c>
      <c r="J278" s="11">
        <v>123.03</v>
      </c>
      <c r="K278" s="11">
        <v>96.6</v>
      </c>
      <c r="L278" s="11">
        <v>44505.67</v>
      </c>
      <c r="M278" s="11">
        <v>1910.1</v>
      </c>
      <c r="N278" s="11">
        <v>1090.07</v>
      </c>
      <c r="O278" s="11">
        <v>190.2</v>
      </c>
      <c r="P278" s="11">
        <v>2282.42</v>
      </c>
      <c r="Q278" s="11">
        <v>236.52</v>
      </c>
      <c r="R278" s="11">
        <v>184.24</v>
      </c>
      <c r="S278" s="12">
        <v>43.07</v>
      </c>
      <c r="T278" s="36">
        <v>10</v>
      </c>
      <c r="U278" s="134">
        <v>1</v>
      </c>
      <c r="V278" s="134">
        <v>1</v>
      </c>
    </row>
    <row r="279" spans="1:22" ht="15.75" thickBot="1" x14ac:dyDescent="0.3">
      <c r="A279" s="133">
        <v>2</v>
      </c>
      <c r="B279" s="15" t="s">
        <v>269</v>
      </c>
      <c r="C279" s="16">
        <v>363</v>
      </c>
      <c r="D279" s="16">
        <v>257</v>
      </c>
      <c r="E279" s="16">
        <v>13</v>
      </c>
      <c r="F279" s="16">
        <v>21.7</v>
      </c>
      <c r="G279" s="16">
        <v>319.60000000000002</v>
      </c>
      <c r="H279" s="16">
        <v>122</v>
      </c>
      <c r="I279" s="16">
        <v>16</v>
      </c>
      <c r="J279" s="16">
        <v>155.28</v>
      </c>
      <c r="K279" s="16">
        <v>121.9</v>
      </c>
      <c r="L279" s="16">
        <v>36598.33</v>
      </c>
      <c r="M279" s="16">
        <v>2016.4</v>
      </c>
      <c r="N279" s="16">
        <v>1134.8499999999999</v>
      </c>
      <c r="O279" s="16">
        <v>153.52000000000001</v>
      </c>
      <c r="P279" s="16">
        <v>6147.42</v>
      </c>
      <c r="Q279" s="16">
        <v>478.4</v>
      </c>
      <c r="R279" s="16">
        <v>366.17</v>
      </c>
      <c r="S279" s="17">
        <v>62.92</v>
      </c>
      <c r="T279" s="37">
        <v>10</v>
      </c>
      <c r="U279" s="133">
        <v>2</v>
      </c>
      <c r="V279" s="133">
        <v>2</v>
      </c>
    </row>
    <row r="280" spans="1:22" ht="15.75" thickBot="1" x14ac:dyDescent="0.3">
      <c r="A280" s="136">
        <v>1</v>
      </c>
      <c r="B280" s="38" t="s">
        <v>287</v>
      </c>
      <c r="C280" s="39">
        <v>469</v>
      </c>
      <c r="D280" s="39">
        <v>194</v>
      </c>
      <c r="E280" s="39">
        <v>12.6</v>
      </c>
      <c r="F280" s="39">
        <v>20.6</v>
      </c>
      <c r="G280" s="39">
        <v>427.8</v>
      </c>
      <c r="H280" s="39">
        <v>90.7</v>
      </c>
      <c r="I280" s="39">
        <v>10.199999999999999</v>
      </c>
      <c r="J280" s="39">
        <v>134.72</v>
      </c>
      <c r="K280" s="39">
        <v>105.8</v>
      </c>
      <c r="L280" s="39">
        <v>48825.33</v>
      </c>
      <c r="M280" s="39">
        <v>2082.1</v>
      </c>
      <c r="N280" s="39">
        <v>1193.69</v>
      </c>
      <c r="O280" s="39">
        <v>190.37</v>
      </c>
      <c r="P280" s="39">
        <v>2514.63</v>
      </c>
      <c r="Q280" s="39">
        <v>259.24</v>
      </c>
      <c r="R280" s="39">
        <v>202.7</v>
      </c>
      <c r="S280" s="40">
        <v>43.2</v>
      </c>
      <c r="T280" s="135">
        <v>11</v>
      </c>
      <c r="U280" s="136">
        <v>1</v>
      </c>
      <c r="V280" s="136">
        <v>1</v>
      </c>
    </row>
    <row r="281" spans="1:22" ht="15.75" thickBot="1" x14ac:dyDescent="0.3"/>
    <row r="282" spans="1:22" x14ac:dyDescent="0.25">
      <c r="A282" s="80">
        <v>1</v>
      </c>
      <c r="B282" s="10" t="s">
        <v>299</v>
      </c>
      <c r="C282" s="11">
        <v>96</v>
      </c>
      <c r="D282" s="11">
        <v>100</v>
      </c>
      <c r="E282" s="11">
        <v>5</v>
      </c>
      <c r="F282" s="11">
        <v>8</v>
      </c>
      <c r="G282" s="11">
        <v>80</v>
      </c>
      <c r="H282" s="11">
        <v>47.5</v>
      </c>
      <c r="I282" s="11">
        <v>12</v>
      </c>
      <c r="J282" s="11">
        <v>21.24</v>
      </c>
      <c r="K282" s="11">
        <v>16.7</v>
      </c>
      <c r="L282" s="11">
        <v>349.23</v>
      </c>
      <c r="M282" s="11">
        <v>72.8</v>
      </c>
      <c r="N282" s="11">
        <v>41.51</v>
      </c>
      <c r="O282" s="11">
        <v>40.549999999999997</v>
      </c>
      <c r="P282" s="11">
        <v>133.81</v>
      </c>
      <c r="Q282" s="11">
        <v>26.76</v>
      </c>
      <c r="R282" s="11">
        <v>20.57</v>
      </c>
      <c r="S282" s="12">
        <v>25.1</v>
      </c>
      <c r="T282" s="73">
        <v>1</v>
      </c>
      <c r="U282" s="80">
        <v>1</v>
      </c>
      <c r="V282" s="80">
        <v>1</v>
      </c>
    </row>
    <row r="283" spans="1:22" x14ac:dyDescent="0.25">
      <c r="A283" s="81">
        <v>2</v>
      </c>
      <c r="B283" s="13" t="s">
        <v>302</v>
      </c>
      <c r="C283" s="9">
        <v>114</v>
      </c>
      <c r="D283" s="9">
        <v>120</v>
      </c>
      <c r="E283" s="9">
        <v>5</v>
      </c>
      <c r="F283" s="9">
        <v>8</v>
      </c>
      <c r="G283" s="9">
        <v>98</v>
      </c>
      <c r="H283" s="9">
        <v>57.5</v>
      </c>
      <c r="I283" s="9">
        <v>12</v>
      </c>
      <c r="J283" s="9">
        <v>25.34</v>
      </c>
      <c r="K283" s="9">
        <v>19.899999999999999</v>
      </c>
      <c r="L283" s="9">
        <v>606.15</v>
      </c>
      <c r="M283" s="9">
        <v>106.3</v>
      </c>
      <c r="N283" s="9">
        <v>59.75</v>
      </c>
      <c r="O283" s="9">
        <v>48.91</v>
      </c>
      <c r="P283" s="9">
        <v>230.9</v>
      </c>
      <c r="Q283" s="9">
        <v>38.479999999999997</v>
      </c>
      <c r="R283" s="9">
        <v>29.43</v>
      </c>
      <c r="S283" s="14">
        <v>30.19</v>
      </c>
      <c r="T283" s="74">
        <v>1</v>
      </c>
      <c r="U283" s="81">
        <v>2</v>
      </c>
      <c r="V283" s="81">
        <v>2</v>
      </c>
    </row>
    <row r="284" spans="1:22" x14ac:dyDescent="0.25">
      <c r="A284" s="81">
        <v>3</v>
      </c>
      <c r="B284" s="13" t="s">
        <v>308</v>
      </c>
      <c r="C284" s="9">
        <v>152</v>
      </c>
      <c r="D284" s="9">
        <v>152</v>
      </c>
      <c r="E284" s="9">
        <v>5.8</v>
      </c>
      <c r="F284" s="9">
        <v>6.6</v>
      </c>
      <c r="G284" s="9">
        <v>138.80000000000001</v>
      </c>
      <c r="H284" s="9">
        <v>73.099999999999994</v>
      </c>
      <c r="I284" s="9">
        <v>7.6</v>
      </c>
      <c r="J284" s="9">
        <v>28.61</v>
      </c>
      <c r="K284" s="9">
        <v>22.5</v>
      </c>
      <c r="L284" s="9">
        <v>1213.1500000000001</v>
      </c>
      <c r="M284" s="9">
        <v>159.6</v>
      </c>
      <c r="N284" s="9">
        <v>88.58</v>
      </c>
      <c r="O284" s="9">
        <v>65.12</v>
      </c>
      <c r="P284" s="9">
        <v>386.64</v>
      </c>
      <c r="Q284" s="9">
        <v>50.87</v>
      </c>
      <c r="R284" s="9">
        <v>38.82</v>
      </c>
      <c r="S284" s="14">
        <v>36.76</v>
      </c>
      <c r="T284" s="74">
        <v>1</v>
      </c>
      <c r="U284" s="81">
        <v>3</v>
      </c>
      <c r="V284" s="81">
        <v>3</v>
      </c>
    </row>
    <row r="285" spans="1:22" x14ac:dyDescent="0.25">
      <c r="A285" s="81">
        <v>4</v>
      </c>
      <c r="B285" s="13" t="s">
        <v>305</v>
      </c>
      <c r="C285" s="9">
        <v>133</v>
      </c>
      <c r="D285" s="9">
        <v>140</v>
      </c>
      <c r="E285" s="9">
        <v>5.5</v>
      </c>
      <c r="F285" s="9">
        <v>8.5</v>
      </c>
      <c r="G285" s="9">
        <v>116</v>
      </c>
      <c r="H285" s="9">
        <v>67.25</v>
      </c>
      <c r="I285" s="9">
        <v>12</v>
      </c>
      <c r="J285" s="9">
        <v>31.42</v>
      </c>
      <c r="K285" s="9">
        <v>24.7</v>
      </c>
      <c r="L285" s="9">
        <v>1033.1300000000001</v>
      </c>
      <c r="M285" s="9">
        <v>155.4</v>
      </c>
      <c r="N285" s="9">
        <v>86.75</v>
      </c>
      <c r="O285" s="9">
        <v>57.35</v>
      </c>
      <c r="P285" s="9">
        <v>389.32</v>
      </c>
      <c r="Q285" s="9">
        <v>55.62</v>
      </c>
      <c r="R285" s="9">
        <v>42.42</v>
      </c>
      <c r="S285" s="14">
        <v>35.200000000000003</v>
      </c>
      <c r="T285" s="74">
        <v>1</v>
      </c>
      <c r="U285" s="81">
        <v>4</v>
      </c>
      <c r="V285" s="81">
        <v>4</v>
      </c>
    </row>
    <row r="286" spans="1:22" x14ac:dyDescent="0.25">
      <c r="A286" s="81">
        <v>5</v>
      </c>
      <c r="B286" s="13" t="s">
        <v>311</v>
      </c>
      <c r="C286" s="9">
        <v>152</v>
      </c>
      <c r="D286" s="9">
        <v>160</v>
      </c>
      <c r="E286" s="9">
        <v>6</v>
      </c>
      <c r="F286" s="9">
        <v>9</v>
      </c>
      <c r="G286" s="9">
        <v>134</v>
      </c>
      <c r="H286" s="9">
        <v>77</v>
      </c>
      <c r="I286" s="9">
        <v>15</v>
      </c>
      <c r="J286" s="9">
        <v>38.770000000000003</v>
      </c>
      <c r="K286" s="9">
        <v>30.4</v>
      </c>
      <c r="L286" s="9">
        <v>1672.98</v>
      </c>
      <c r="M286" s="9">
        <v>220.1</v>
      </c>
      <c r="N286" s="9">
        <v>122.57</v>
      </c>
      <c r="O286" s="9">
        <v>65.69</v>
      </c>
      <c r="P286" s="9">
        <v>615.57000000000005</v>
      </c>
      <c r="Q286" s="9">
        <v>76.95</v>
      </c>
      <c r="R286" s="9">
        <v>58.82</v>
      </c>
      <c r="S286" s="14">
        <v>39.85</v>
      </c>
      <c r="T286" s="74">
        <v>1</v>
      </c>
      <c r="U286" s="81">
        <v>5</v>
      </c>
      <c r="V286" s="81">
        <v>5</v>
      </c>
    </row>
    <row r="287" spans="1:22" x14ac:dyDescent="0.25">
      <c r="A287" s="81">
        <v>6</v>
      </c>
      <c r="B287" s="13" t="s">
        <v>314</v>
      </c>
      <c r="C287" s="9">
        <v>171</v>
      </c>
      <c r="D287" s="9">
        <v>180</v>
      </c>
      <c r="E287" s="9">
        <v>6</v>
      </c>
      <c r="F287" s="9">
        <v>9.5</v>
      </c>
      <c r="G287" s="9">
        <v>152</v>
      </c>
      <c r="H287" s="9">
        <v>87</v>
      </c>
      <c r="I287" s="9">
        <v>15</v>
      </c>
      <c r="J287" s="9">
        <v>45.25</v>
      </c>
      <c r="K287" s="9">
        <v>35.5</v>
      </c>
      <c r="L287" s="9">
        <v>2510.29</v>
      </c>
      <c r="M287" s="9">
        <v>293.60000000000002</v>
      </c>
      <c r="N287" s="9">
        <v>162.43</v>
      </c>
      <c r="O287" s="9">
        <v>74.48</v>
      </c>
      <c r="P287" s="9">
        <v>924.61</v>
      </c>
      <c r="Q287" s="9">
        <v>102.73</v>
      </c>
      <c r="R287" s="9">
        <v>78.25</v>
      </c>
      <c r="S287" s="14">
        <v>45.2</v>
      </c>
      <c r="T287" s="74">
        <v>1</v>
      </c>
      <c r="U287" s="81">
        <v>6</v>
      </c>
      <c r="V287" s="81">
        <v>6</v>
      </c>
    </row>
    <row r="288" spans="1:22" x14ac:dyDescent="0.25">
      <c r="A288" s="81">
        <v>7</v>
      </c>
      <c r="B288" s="13" t="s">
        <v>317</v>
      </c>
      <c r="C288" s="9">
        <v>203</v>
      </c>
      <c r="D288" s="9">
        <v>203</v>
      </c>
      <c r="E288" s="9">
        <v>7.2</v>
      </c>
      <c r="F288" s="9">
        <v>11</v>
      </c>
      <c r="G288" s="9">
        <v>181</v>
      </c>
      <c r="H288" s="9">
        <v>97.9</v>
      </c>
      <c r="I288" s="9">
        <v>10.199999999999999</v>
      </c>
      <c r="J288" s="9">
        <v>58.59</v>
      </c>
      <c r="K288" s="9">
        <v>46</v>
      </c>
      <c r="L288" s="9">
        <v>4545.7</v>
      </c>
      <c r="M288" s="9">
        <v>447.9</v>
      </c>
      <c r="N288" s="9">
        <v>247.79</v>
      </c>
      <c r="O288" s="9">
        <v>88.09</v>
      </c>
      <c r="P288" s="9">
        <v>1534.57</v>
      </c>
      <c r="Q288" s="9">
        <v>151.19</v>
      </c>
      <c r="R288" s="9">
        <v>114.76</v>
      </c>
      <c r="S288" s="14">
        <v>51.18</v>
      </c>
      <c r="T288" s="74">
        <v>1</v>
      </c>
      <c r="U288" s="81">
        <v>7</v>
      </c>
      <c r="V288" s="81">
        <v>7</v>
      </c>
    </row>
    <row r="289" spans="1:22" ht="15.75" thickBot="1" x14ac:dyDescent="0.3">
      <c r="A289" s="83">
        <v>8</v>
      </c>
      <c r="B289" s="15" t="s">
        <v>323</v>
      </c>
      <c r="C289" s="16">
        <v>253</v>
      </c>
      <c r="D289" s="16">
        <v>254</v>
      </c>
      <c r="E289" s="16">
        <v>8.6</v>
      </c>
      <c r="F289" s="16">
        <v>14.2</v>
      </c>
      <c r="G289" s="16">
        <v>224.6</v>
      </c>
      <c r="H289" s="16">
        <v>122.7</v>
      </c>
      <c r="I289" s="16">
        <v>12.7</v>
      </c>
      <c r="J289" s="16">
        <v>92.84</v>
      </c>
      <c r="K289" s="16">
        <v>72.900000000000006</v>
      </c>
      <c r="L289" s="16">
        <v>11274.05</v>
      </c>
      <c r="M289" s="16">
        <v>891.2</v>
      </c>
      <c r="N289" s="16">
        <v>492.46</v>
      </c>
      <c r="O289" s="16">
        <v>110.2</v>
      </c>
      <c r="P289" s="16">
        <v>3880.25</v>
      </c>
      <c r="Q289" s="16">
        <v>305.52999999999997</v>
      </c>
      <c r="R289" s="16">
        <v>231.6</v>
      </c>
      <c r="S289" s="17">
        <v>64.650000000000006</v>
      </c>
      <c r="T289" s="75">
        <v>1</v>
      </c>
      <c r="U289" s="83">
        <v>8</v>
      </c>
      <c r="V289" s="83">
        <v>8</v>
      </c>
    </row>
    <row r="290" spans="1:22" x14ac:dyDescent="0.25">
      <c r="A290" s="151">
        <v>1</v>
      </c>
      <c r="B290" s="10" t="s">
        <v>300</v>
      </c>
      <c r="C290" s="11">
        <v>100</v>
      </c>
      <c r="D290" s="11">
        <v>100</v>
      </c>
      <c r="E290" s="11">
        <v>6</v>
      </c>
      <c r="F290" s="11">
        <v>10</v>
      </c>
      <c r="G290" s="11">
        <v>80</v>
      </c>
      <c r="H290" s="11">
        <v>47</v>
      </c>
      <c r="I290" s="11">
        <v>12</v>
      </c>
      <c r="J290" s="11">
        <v>26.04</v>
      </c>
      <c r="K290" s="11">
        <v>20.399999999999999</v>
      </c>
      <c r="L290" s="11">
        <v>449.55</v>
      </c>
      <c r="M290" s="11">
        <v>89.9</v>
      </c>
      <c r="N290" s="11">
        <v>52.11</v>
      </c>
      <c r="O290" s="11">
        <v>41.55</v>
      </c>
      <c r="P290" s="11">
        <v>167.27</v>
      </c>
      <c r="Q290" s="11">
        <v>33.450000000000003</v>
      </c>
      <c r="R290" s="11">
        <v>25.71</v>
      </c>
      <c r="S290" s="12">
        <v>25.35</v>
      </c>
      <c r="T290" s="73">
        <v>2</v>
      </c>
      <c r="U290" s="151">
        <v>1</v>
      </c>
      <c r="V290" s="151">
        <v>1</v>
      </c>
    </row>
    <row r="291" spans="1:22" x14ac:dyDescent="0.25">
      <c r="A291" s="152">
        <v>2</v>
      </c>
      <c r="B291" s="13" t="s">
        <v>303</v>
      </c>
      <c r="C291" s="9">
        <v>120</v>
      </c>
      <c r="D291" s="9">
        <v>120</v>
      </c>
      <c r="E291" s="9">
        <v>6.5</v>
      </c>
      <c r="F291" s="9">
        <v>11</v>
      </c>
      <c r="G291" s="9">
        <v>98</v>
      </c>
      <c r="H291" s="9">
        <v>56.75</v>
      </c>
      <c r="I291" s="9">
        <v>12</v>
      </c>
      <c r="J291" s="9">
        <v>34.01</v>
      </c>
      <c r="K291" s="9">
        <v>26.7</v>
      </c>
      <c r="L291" s="9">
        <v>864.37</v>
      </c>
      <c r="M291" s="9">
        <v>144.1</v>
      </c>
      <c r="N291" s="9">
        <v>82.61</v>
      </c>
      <c r="O291" s="9">
        <v>50.42</v>
      </c>
      <c r="P291" s="9">
        <v>317.52</v>
      </c>
      <c r="Q291" s="9">
        <v>52.92</v>
      </c>
      <c r="R291" s="9">
        <v>40.479999999999997</v>
      </c>
      <c r="S291" s="14">
        <v>30.56</v>
      </c>
      <c r="T291" s="74">
        <v>2</v>
      </c>
      <c r="U291" s="152">
        <v>2</v>
      </c>
      <c r="V291" s="152">
        <v>2</v>
      </c>
    </row>
    <row r="292" spans="1:22" x14ac:dyDescent="0.25">
      <c r="A292" s="152">
        <v>3</v>
      </c>
      <c r="B292" s="13" t="s">
        <v>306</v>
      </c>
      <c r="C292" s="9">
        <v>140</v>
      </c>
      <c r="D292" s="9">
        <v>140</v>
      </c>
      <c r="E292" s="9">
        <v>7</v>
      </c>
      <c r="F292" s="9">
        <v>12</v>
      </c>
      <c r="G292" s="9">
        <v>116</v>
      </c>
      <c r="H292" s="9">
        <v>66.5</v>
      </c>
      <c r="I292" s="9">
        <v>12</v>
      </c>
      <c r="J292" s="9">
        <v>42.96</v>
      </c>
      <c r="K292" s="9">
        <v>33.700000000000003</v>
      </c>
      <c r="L292" s="9">
        <v>1509.23</v>
      </c>
      <c r="M292" s="9">
        <v>215.6</v>
      </c>
      <c r="N292" s="9">
        <v>122.71</v>
      </c>
      <c r="O292" s="9">
        <v>59.27</v>
      </c>
      <c r="P292" s="9">
        <v>549.66999999999996</v>
      </c>
      <c r="Q292" s="9">
        <v>78.52</v>
      </c>
      <c r="R292" s="9">
        <v>59.89</v>
      </c>
      <c r="S292" s="14">
        <v>35.770000000000003</v>
      </c>
      <c r="T292" s="74">
        <v>2</v>
      </c>
      <c r="U292" s="152">
        <v>4</v>
      </c>
      <c r="V292" s="152">
        <v>3</v>
      </c>
    </row>
    <row r="293" spans="1:22" x14ac:dyDescent="0.25">
      <c r="A293" s="152">
        <v>4</v>
      </c>
      <c r="B293" s="13" t="s">
        <v>309</v>
      </c>
      <c r="C293" s="9">
        <v>157</v>
      </c>
      <c r="D293" s="9">
        <v>153</v>
      </c>
      <c r="E293" s="9">
        <v>6.6</v>
      </c>
      <c r="F293" s="9">
        <v>9.3000000000000007</v>
      </c>
      <c r="G293" s="9">
        <v>138.4</v>
      </c>
      <c r="H293" s="9">
        <v>73.2</v>
      </c>
      <c r="I293" s="9">
        <v>7.6</v>
      </c>
      <c r="J293" s="9">
        <v>38.090000000000003</v>
      </c>
      <c r="K293" s="9">
        <v>29.9</v>
      </c>
      <c r="L293" s="9">
        <v>1722.51</v>
      </c>
      <c r="M293" s="9">
        <v>219.4</v>
      </c>
      <c r="N293" s="9">
        <v>122.56</v>
      </c>
      <c r="O293" s="9">
        <v>67.25</v>
      </c>
      <c r="P293" s="9">
        <v>555.61</v>
      </c>
      <c r="Q293" s="9">
        <v>72.63</v>
      </c>
      <c r="R293" s="9">
        <v>55.3</v>
      </c>
      <c r="S293" s="14">
        <v>38.19</v>
      </c>
      <c r="T293" s="74">
        <v>2</v>
      </c>
      <c r="U293" s="152">
        <v>3</v>
      </c>
      <c r="V293" s="152">
        <v>4</v>
      </c>
    </row>
    <row r="294" spans="1:22" x14ac:dyDescent="0.25">
      <c r="A294" s="152">
        <v>5</v>
      </c>
      <c r="B294" s="13" t="s">
        <v>312</v>
      </c>
      <c r="C294" s="9">
        <v>160</v>
      </c>
      <c r="D294" s="9">
        <v>160</v>
      </c>
      <c r="E294" s="9">
        <v>8</v>
      </c>
      <c r="F294" s="9">
        <v>13</v>
      </c>
      <c r="G294" s="9">
        <v>134</v>
      </c>
      <c r="H294" s="9">
        <v>76</v>
      </c>
      <c r="I294" s="9">
        <v>15</v>
      </c>
      <c r="J294" s="9">
        <v>54.25</v>
      </c>
      <c r="K294" s="9">
        <v>42.6</v>
      </c>
      <c r="L294" s="9">
        <v>2492</v>
      </c>
      <c r="M294" s="9">
        <v>311.5</v>
      </c>
      <c r="N294" s="9">
        <v>176.98</v>
      </c>
      <c r="O294" s="9">
        <v>67.77</v>
      </c>
      <c r="P294" s="9">
        <v>889.23</v>
      </c>
      <c r="Q294" s="9">
        <v>111.15</v>
      </c>
      <c r="R294" s="9">
        <v>84.98</v>
      </c>
      <c r="S294" s="14">
        <v>40.49</v>
      </c>
      <c r="T294" s="74">
        <v>2</v>
      </c>
      <c r="U294" s="152">
        <v>5</v>
      </c>
      <c r="V294" s="152">
        <v>5</v>
      </c>
    </row>
    <row r="295" spans="1:22" x14ac:dyDescent="0.25">
      <c r="A295" s="152">
        <v>6</v>
      </c>
      <c r="B295" s="13" t="s">
        <v>315</v>
      </c>
      <c r="C295" s="9">
        <v>180</v>
      </c>
      <c r="D295" s="9">
        <v>180</v>
      </c>
      <c r="E295" s="9">
        <v>8.3000000000000007</v>
      </c>
      <c r="F295" s="9">
        <v>14</v>
      </c>
      <c r="G295" s="9">
        <v>152</v>
      </c>
      <c r="H295" s="9">
        <v>85.85</v>
      </c>
      <c r="I295" s="9">
        <v>15</v>
      </c>
      <c r="J295" s="9">
        <v>64.95</v>
      </c>
      <c r="K295" s="9">
        <v>51</v>
      </c>
      <c r="L295" s="9">
        <v>3825.28</v>
      </c>
      <c r="M295" s="9">
        <v>425</v>
      </c>
      <c r="N295" s="9">
        <v>240.15</v>
      </c>
      <c r="O295" s="9">
        <v>76.75</v>
      </c>
      <c r="P295" s="9">
        <v>1362.76</v>
      </c>
      <c r="Q295" s="9">
        <v>151.41999999999999</v>
      </c>
      <c r="R295" s="9">
        <v>115.43</v>
      </c>
      <c r="S295" s="14">
        <v>45.81</v>
      </c>
      <c r="T295" s="74">
        <v>2</v>
      </c>
      <c r="U295" s="152">
        <v>6</v>
      </c>
      <c r="V295" s="152">
        <v>6</v>
      </c>
    </row>
    <row r="296" spans="1:22" x14ac:dyDescent="0.25">
      <c r="A296" s="152">
        <v>7</v>
      </c>
      <c r="B296" s="13" t="s">
        <v>318</v>
      </c>
      <c r="C296" s="9">
        <v>206</v>
      </c>
      <c r="D296" s="9">
        <v>204</v>
      </c>
      <c r="E296" s="9">
        <v>7.9</v>
      </c>
      <c r="F296" s="9">
        <v>12.6</v>
      </c>
      <c r="G296" s="9">
        <v>180.8</v>
      </c>
      <c r="H296" s="9">
        <v>98.05</v>
      </c>
      <c r="I296" s="9">
        <v>10.199999999999999</v>
      </c>
      <c r="J296" s="9">
        <v>66.58</v>
      </c>
      <c r="K296" s="9">
        <v>52.3</v>
      </c>
      <c r="L296" s="9">
        <v>5272.37</v>
      </c>
      <c r="M296" s="9">
        <v>511.9</v>
      </c>
      <c r="N296" s="9">
        <v>284.77</v>
      </c>
      <c r="O296" s="9">
        <v>88.99</v>
      </c>
      <c r="P296" s="9">
        <v>1783.95</v>
      </c>
      <c r="Q296" s="9">
        <v>174.9</v>
      </c>
      <c r="R296" s="9">
        <v>132.78</v>
      </c>
      <c r="S296" s="14">
        <v>51.76</v>
      </c>
      <c r="T296" s="74">
        <v>2</v>
      </c>
      <c r="U296" s="152">
        <v>7</v>
      </c>
      <c r="V296" s="152">
        <v>7</v>
      </c>
    </row>
    <row r="297" spans="1:22" ht="15.75" thickBot="1" x14ac:dyDescent="0.3">
      <c r="A297" s="152">
        <v>8</v>
      </c>
      <c r="B297" s="15" t="s">
        <v>324</v>
      </c>
      <c r="C297" s="16">
        <v>256</v>
      </c>
      <c r="D297" s="16">
        <v>255</v>
      </c>
      <c r="E297" s="16">
        <v>9.4</v>
      </c>
      <c r="F297" s="16">
        <v>15.6</v>
      </c>
      <c r="G297" s="16">
        <v>224.8</v>
      </c>
      <c r="H297" s="16">
        <v>122.8</v>
      </c>
      <c r="I297" s="16">
        <v>12.7</v>
      </c>
      <c r="J297" s="16">
        <v>102.08</v>
      </c>
      <c r="K297" s="16">
        <v>80.099999999999994</v>
      </c>
      <c r="L297" s="16">
        <v>12567.16</v>
      </c>
      <c r="M297" s="16">
        <v>981.8</v>
      </c>
      <c r="N297" s="16">
        <v>545.12</v>
      </c>
      <c r="O297" s="16">
        <v>110.96</v>
      </c>
      <c r="P297" s="16">
        <v>4313.58</v>
      </c>
      <c r="Q297" s="16">
        <v>338.32</v>
      </c>
      <c r="R297" s="16">
        <v>256.60000000000002</v>
      </c>
      <c r="S297" s="17">
        <v>65.010000000000005</v>
      </c>
      <c r="T297" s="75">
        <v>2</v>
      </c>
      <c r="U297" s="152">
        <v>8</v>
      </c>
      <c r="V297" s="152">
        <v>8</v>
      </c>
    </row>
    <row r="298" spans="1:22" x14ac:dyDescent="0.25">
      <c r="A298" s="151">
        <v>1</v>
      </c>
      <c r="B298" s="10" t="s">
        <v>301</v>
      </c>
      <c r="C298" s="11">
        <v>120</v>
      </c>
      <c r="D298" s="11">
        <v>106</v>
      </c>
      <c r="E298" s="11">
        <v>12</v>
      </c>
      <c r="F298" s="11">
        <v>20</v>
      </c>
      <c r="G298" s="11">
        <v>80</v>
      </c>
      <c r="H298" s="11">
        <v>47</v>
      </c>
      <c r="I298" s="11">
        <v>12</v>
      </c>
      <c r="J298" s="11">
        <v>53.24</v>
      </c>
      <c r="K298" s="11">
        <v>41.8</v>
      </c>
      <c r="L298" s="11">
        <v>1142.6099999999999</v>
      </c>
      <c r="M298" s="11">
        <v>190.4</v>
      </c>
      <c r="N298" s="11">
        <v>117.91</v>
      </c>
      <c r="O298" s="11">
        <v>46.33</v>
      </c>
      <c r="P298" s="11">
        <v>399.15</v>
      </c>
      <c r="Q298" s="11">
        <v>75.31</v>
      </c>
      <c r="R298" s="11">
        <v>58.16</v>
      </c>
      <c r="S298" s="12">
        <v>27.38</v>
      </c>
      <c r="T298" s="73">
        <v>3</v>
      </c>
      <c r="U298" s="151">
        <v>2</v>
      </c>
      <c r="V298" s="151">
        <v>1</v>
      </c>
    </row>
    <row r="299" spans="1:22" x14ac:dyDescent="0.25">
      <c r="A299" s="152">
        <v>2</v>
      </c>
      <c r="B299" s="13" t="s">
        <v>304</v>
      </c>
      <c r="C299" s="9">
        <v>140</v>
      </c>
      <c r="D299" s="9">
        <v>126</v>
      </c>
      <c r="E299" s="9">
        <v>12.5</v>
      </c>
      <c r="F299" s="9">
        <v>21</v>
      </c>
      <c r="G299" s="9">
        <v>98</v>
      </c>
      <c r="H299" s="9">
        <v>56.75</v>
      </c>
      <c r="I299" s="9">
        <v>12</v>
      </c>
      <c r="J299" s="9">
        <v>66.41</v>
      </c>
      <c r="K299" s="9">
        <v>52.1</v>
      </c>
      <c r="L299" s="9">
        <v>2017.57</v>
      </c>
      <c r="M299" s="9">
        <v>288.2</v>
      </c>
      <c r="N299" s="9">
        <v>175.31</v>
      </c>
      <c r="O299" s="9">
        <v>55.12</v>
      </c>
      <c r="P299" s="9">
        <v>702.78</v>
      </c>
      <c r="Q299" s="9">
        <v>111.55</v>
      </c>
      <c r="R299" s="9">
        <v>85.82</v>
      </c>
      <c r="S299" s="14">
        <v>32.53</v>
      </c>
      <c r="T299" s="74">
        <v>3</v>
      </c>
      <c r="U299" s="152">
        <v>3</v>
      </c>
      <c r="V299" s="152">
        <v>2</v>
      </c>
    </row>
    <row r="300" spans="1:22" x14ac:dyDescent="0.25">
      <c r="A300" s="152">
        <v>3</v>
      </c>
      <c r="B300" s="13" t="s">
        <v>310</v>
      </c>
      <c r="C300" s="9">
        <v>162</v>
      </c>
      <c r="D300" s="9">
        <v>154</v>
      </c>
      <c r="E300" s="9">
        <v>8.1</v>
      </c>
      <c r="F300" s="9">
        <v>11.6</v>
      </c>
      <c r="G300" s="9">
        <v>138.80000000000001</v>
      </c>
      <c r="H300" s="9">
        <v>72.95</v>
      </c>
      <c r="I300" s="9">
        <v>7.6</v>
      </c>
      <c r="J300" s="9">
        <v>47.47</v>
      </c>
      <c r="K300" s="9">
        <v>37.299999999999997</v>
      </c>
      <c r="L300" s="9">
        <v>2227.67</v>
      </c>
      <c r="M300" s="9">
        <v>275</v>
      </c>
      <c r="N300" s="9">
        <v>155.52000000000001</v>
      </c>
      <c r="O300" s="9">
        <v>68.510000000000005</v>
      </c>
      <c r="P300" s="9">
        <v>706.89</v>
      </c>
      <c r="Q300" s="9">
        <v>91.8</v>
      </c>
      <c r="R300" s="9">
        <v>70.06</v>
      </c>
      <c r="S300" s="14">
        <v>38.590000000000003</v>
      </c>
      <c r="T300" s="74">
        <v>3</v>
      </c>
      <c r="U300" s="152">
        <v>1</v>
      </c>
      <c r="V300" s="152">
        <v>3</v>
      </c>
    </row>
    <row r="301" spans="1:22" x14ac:dyDescent="0.25">
      <c r="A301" s="152">
        <v>4</v>
      </c>
      <c r="B301" s="13" t="s">
        <v>307</v>
      </c>
      <c r="C301" s="9">
        <v>160</v>
      </c>
      <c r="D301" s="9">
        <v>145</v>
      </c>
      <c r="E301" s="9">
        <v>13</v>
      </c>
      <c r="F301" s="9">
        <v>22</v>
      </c>
      <c r="G301" s="9">
        <v>116</v>
      </c>
      <c r="H301" s="9">
        <v>66</v>
      </c>
      <c r="I301" s="9">
        <v>12</v>
      </c>
      <c r="J301" s="9">
        <v>80.12</v>
      </c>
      <c r="K301" s="9">
        <v>62.9</v>
      </c>
      <c r="L301" s="9">
        <v>3270.24</v>
      </c>
      <c r="M301" s="9">
        <v>408.8</v>
      </c>
      <c r="N301" s="9">
        <v>245.4</v>
      </c>
      <c r="O301" s="9">
        <v>63.89</v>
      </c>
      <c r="P301" s="9">
        <v>1121.06</v>
      </c>
      <c r="Q301" s="9">
        <v>154.63</v>
      </c>
      <c r="R301" s="9">
        <v>118.66</v>
      </c>
      <c r="S301" s="14">
        <v>37.409999999999997</v>
      </c>
      <c r="T301" s="74">
        <v>3</v>
      </c>
      <c r="U301" s="152">
        <v>5</v>
      </c>
      <c r="V301" s="152">
        <v>4</v>
      </c>
    </row>
    <row r="302" spans="1:22" x14ac:dyDescent="0.25">
      <c r="A302" s="152">
        <v>5</v>
      </c>
      <c r="B302" s="13" t="s">
        <v>313</v>
      </c>
      <c r="C302" s="9">
        <v>180</v>
      </c>
      <c r="D302" s="9">
        <v>166</v>
      </c>
      <c r="E302" s="9">
        <v>14</v>
      </c>
      <c r="F302" s="9">
        <v>23</v>
      </c>
      <c r="G302" s="9">
        <v>134</v>
      </c>
      <c r="H302" s="9">
        <v>76</v>
      </c>
      <c r="I302" s="9">
        <v>15</v>
      </c>
      <c r="J302" s="9">
        <v>97.05</v>
      </c>
      <c r="K302" s="9">
        <v>76.2</v>
      </c>
      <c r="L302" s="9">
        <v>5098.2700000000004</v>
      </c>
      <c r="M302" s="9">
        <v>566.5</v>
      </c>
      <c r="N302" s="9">
        <v>337.28</v>
      </c>
      <c r="O302" s="9">
        <v>72.48</v>
      </c>
      <c r="P302" s="9">
        <v>1758.77</v>
      </c>
      <c r="Q302" s="9">
        <v>211.9</v>
      </c>
      <c r="R302" s="9">
        <v>162.72999999999999</v>
      </c>
      <c r="S302" s="14">
        <v>42.57</v>
      </c>
      <c r="T302" s="74">
        <v>3</v>
      </c>
      <c r="U302" s="152">
        <v>6</v>
      </c>
      <c r="V302" s="152">
        <v>5</v>
      </c>
    </row>
    <row r="303" spans="1:22" x14ac:dyDescent="0.25">
      <c r="A303" s="152">
        <v>6</v>
      </c>
      <c r="B303" s="13" t="s">
        <v>319</v>
      </c>
      <c r="C303" s="9">
        <v>210</v>
      </c>
      <c r="D303" s="9">
        <v>205</v>
      </c>
      <c r="E303" s="9">
        <v>9.1</v>
      </c>
      <c r="F303" s="9">
        <v>14.2</v>
      </c>
      <c r="G303" s="9">
        <v>181.6</v>
      </c>
      <c r="H303" s="9">
        <v>97.95</v>
      </c>
      <c r="I303" s="9">
        <v>10.199999999999999</v>
      </c>
      <c r="J303" s="9">
        <v>75.64</v>
      </c>
      <c r="K303" s="9">
        <v>59.4</v>
      </c>
      <c r="L303" s="9">
        <v>6114</v>
      </c>
      <c r="M303" s="9">
        <v>582.29999999999995</v>
      </c>
      <c r="N303" s="9">
        <v>326.45</v>
      </c>
      <c r="O303" s="9">
        <v>89.91</v>
      </c>
      <c r="P303" s="9">
        <v>2040.5</v>
      </c>
      <c r="Q303" s="9">
        <v>199.07</v>
      </c>
      <c r="R303" s="9">
        <v>151.37</v>
      </c>
      <c r="S303" s="14">
        <v>51.94</v>
      </c>
      <c r="T303" s="74">
        <v>3</v>
      </c>
      <c r="U303" s="152">
        <v>4</v>
      </c>
      <c r="V303" s="152">
        <v>6</v>
      </c>
    </row>
    <row r="304" spans="1:22" x14ac:dyDescent="0.25">
      <c r="A304" s="152">
        <v>7</v>
      </c>
      <c r="B304" s="13" t="s">
        <v>316</v>
      </c>
      <c r="C304" s="9">
        <v>200</v>
      </c>
      <c r="D304" s="9">
        <v>186</v>
      </c>
      <c r="E304" s="9">
        <v>14.5</v>
      </c>
      <c r="F304" s="9">
        <v>24</v>
      </c>
      <c r="G304" s="9">
        <v>152</v>
      </c>
      <c r="H304" s="9">
        <v>85.75</v>
      </c>
      <c r="I304" s="9">
        <v>15</v>
      </c>
      <c r="J304" s="9">
        <v>113.25</v>
      </c>
      <c r="K304" s="9">
        <v>88.9</v>
      </c>
      <c r="L304" s="9">
        <v>7483.13</v>
      </c>
      <c r="M304" s="9">
        <v>748.3</v>
      </c>
      <c r="N304" s="9">
        <v>441.72</v>
      </c>
      <c r="O304" s="9">
        <v>81.290000000000006</v>
      </c>
      <c r="P304" s="9">
        <v>2580.13</v>
      </c>
      <c r="Q304" s="9">
        <v>277.43</v>
      </c>
      <c r="R304" s="9">
        <v>212.59</v>
      </c>
      <c r="S304" s="14">
        <v>47.73</v>
      </c>
      <c r="T304" s="74">
        <v>3</v>
      </c>
      <c r="U304" s="152">
        <v>7</v>
      </c>
      <c r="V304" s="152">
        <v>7</v>
      </c>
    </row>
    <row r="305" spans="1:22" ht="15.75" thickBot="1" x14ac:dyDescent="0.3">
      <c r="A305" s="152">
        <v>8</v>
      </c>
      <c r="B305" s="15" t="s">
        <v>325</v>
      </c>
      <c r="C305" s="16">
        <v>260</v>
      </c>
      <c r="D305" s="16">
        <v>256</v>
      </c>
      <c r="E305" s="16">
        <v>10.7</v>
      </c>
      <c r="F305" s="16">
        <v>17.3</v>
      </c>
      <c r="G305" s="16">
        <v>225.4</v>
      </c>
      <c r="H305" s="16">
        <v>122.65</v>
      </c>
      <c r="I305" s="16">
        <v>12.7</v>
      </c>
      <c r="J305" s="16">
        <v>114.08</v>
      </c>
      <c r="K305" s="16">
        <v>89.6</v>
      </c>
      <c r="L305" s="16">
        <v>14253.92</v>
      </c>
      <c r="M305" s="16">
        <v>1096.5</v>
      </c>
      <c r="N305" s="16">
        <v>612.99</v>
      </c>
      <c r="O305" s="16">
        <v>111.78</v>
      </c>
      <c r="P305" s="16">
        <v>4840.74</v>
      </c>
      <c r="Q305" s="16">
        <v>378.18</v>
      </c>
      <c r="R305" s="16">
        <v>287.24</v>
      </c>
      <c r="S305" s="17">
        <v>65.14</v>
      </c>
      <c r="T305" s="75">
        <v>3</v>
      </c>
      <c r="U305" s="152">
        <v>8</v>
      </c>
      <c r="V305" s="152">
        <v>8</v>
      </c>
    </row>
    <row r="306" spans="1:22" x14ac:dyDescent="0.25">
      <c r="A306" s="151">
        <v>1</v>
      </c>
      <c r="B306" s="10" t="s">
        <v>320</v>
      </c>
      <c r="C306" s="11">
        <v>216</v>
      </c>
      <c r="D306" s="11">
        <v>206</v>
      </c>
      <c r="E306" s="11">
        <v>10.199999999999999</v>
      </c>
      <c r="F306" s="11">
        <v>17.399999999999999</v>
      </c>
      <c r="G306" s="11">
        <v>181.2</v>
      </c>
      <c r="H306" s="11">
        <v>97.9</v>
      </c>
      <c r="I306" s="11">
        <v>10.199999999999999</v>
      </c>
      <c r="J306" s="11">
        <v>91.06</v>
      </c>
      <c r="K306" s="11">
        <v>71.5</v>
      </c>
      <c r="L306" s="11">
        <v>7662.28</v>
      </c>
      <c r="M306" s="11">
        <v>709.5</v>
      </c>
      <c r="N306" s="11">
        <v>401.74</v>
      </c>
      <c r="O306" s="11">
        <v>91.73</v>
      </c>
      <c r="P306" s="11">
        <v>2537.25</v>
      </c>
      <c r="Q306" s="11">
        <v>246.33</v>
      </c>
      <c r="R306" s="11">
        <v>187.28</v>
      </c>
      <c r="S306" s="12">
        <v>52.78</v>
      </c>
      <c r="T306" s="73">
        <v>4</v>
      </c>
      <c r="U306" s="151">
        <v>1</v>
      </c>
      <c r="V306" s="151">
        <v>1</v>
      </c>
    </row>
    <row r="307" spans="1:22" ht="15.75" thickBot="1" x14ac:dyDescent="0.3">
      <c r="A307" s="153">
        <v>2</v>
      </c>
      <c r="B307" s="15" t="s">
        <v>326</v>
      </c>
      <c r="C307" s="16">
        <v>264</v>
      </c>
      <c r="D307" s="16">
        <v>257</v>
      </c>
      <c r="E307" s="16">
        <v>11.9</v>
      </c>
      <c r="F307" s="16">
        <v>19.600000000000001</v>
      </c>
      <c r="G307" s="16">
        <v>224.8</v>
      </c>
      <c r="H307" s="16">
        <v>122.55</v>
      </c>
      <c r="I307" s="16">
        <v>12.7</v>
      </c>
      <c r="J307" s="16">
        <v>128.88</v>
      </c>
      <c r="K307" s="16">
        <v>101.2</v>
      </c>
      <c r="L307" s="16">
        <v>16369.03</v>
      </c>
      <c r="M307" s="16">
        <v>1240.0999999999999</v>
      </c>
      <c r="N307" s="16">
        <v>698.3</v>
      </c>
      <c r="O307" s="16">
        <v>112.7</v>
      </c>
      <c r="P307" s="16">
        <v>5549.34</v>
      </c>
      <c r="Q307" s="16">
        <v>431.86</v>
      </c>
      <c r="R307" s="16">
        <v>328.23</v>
      </c>
      <c r="S307" s="17">
        <v>65.62</v>
      </c>
      <c r="T307" s="75">
        <v>4</v>
      </c>
      <c r="U307" s="153">
        <v>2</v>
      </c>
      <c r="V307" s="153">
        <v>2</v>
      </c>
    </row>
    <row r="308" spans="1:22" ht="15.75" thickBot="1" x14ac:dyDescent="0.3">
      <c r="A308" s="154">
        <v>1</v>
      </c>
      <c r="B308" s="137" t="s">
        <v>321</v>
      </c>
      <c r="C308" s="138">
        <v>222</v>
      </c>
      <c r="D308" s="138">
        <v>209</v>
      </c>
      <c r="E308" s="138">
        <v>13</v>
      </c>
      <c r="F308" s="138">
        <v>20.6</v>
      </c>
      <c r="G308" s="138">
        <v>180.8</v>
      </c>
      <c r="H308" s="138">
        <v>98</v>
      </c>
      <c r="I308" s="138">
        <v>10.199999999999999</v>
      </c>
      <c r="J308" s="138">
        <v>110.51</v>
      </c>
      <c r="K308" s="138">
        <v>86</v>
      </c>
      <c r="L308" s="138">
        <v>9471.8700000000008</v>
      </c>
      <c r="M308" s="138">
        <v>853.3</v>
      </c>
      <c r="N308" s="138">
        <v>490.61</v>
      </c>
      <c r="O308" s="138">
        <v>92.58</v>
      </c>
      <c r="P308" s="138">
        <v>3138.43</v>
      </c>
      <c r="Q308" s="138">
        <v>300.33</v>
      </c>
      <c r="R308" s="138">
        <v>229.17</v>
      </c>
      <c r="S308" s="139">
        <v>53.29</v>
      </c>
      <c r="T308" s="79">
        <v>5</v>
      </c>
      <c r="U308" s="154">
        <v>1</v>
      </c>
      <c r="V308" s="154">
        <v>1</v>
      </c>
    </row>
    <row r="309" spans="1:22" ht="15.75" thickBot="1" x14ac:dyDescent="0.3">
      <c r="A309" s="154">
        <v>1</v>
      </c>
      <c r="B309" s="38" t="s">
        <v>322</v>
      </c>
      <c r="C309" s="39">
        <v>229</v>
      </c>
      <c r="D309" s="39">
        <v>210</v>
      </c>
      <c r="E309" s="39">
        <v>14.5</v>
      </c>
      <c r="F309" s="39">
        <v>23.7</v>
      </c>
      <c r="G309" s="39">
        <v>181.6</v>
      </c>
      <c r="H309" s="39">
        <v>97.75</v>
      </c>
      <c r="I309" s="39">
        <v>10.199999999999999</v>
      </c>
      <c r="J309" s="39">
        <v>126.77</v>
      </c>
      <c r="K309" s="39">
        <v>99.5</v>
      </c>
      <c r="L309" s="39">
        <v>11328.82</v>
      </c>
      <c r="M309" s="39">
        <v>989.4</v>
      </c>
      <c r="N309" s="39">
        <v>574.62</v>
      </c>
      <c r="O309" s="39">
        <v>94.53</v>
      </c>
      <c r="P309" s="39">
        <v>3663.55</v>
      </c>
      <c r="Q309" s="39">
        <v>348.91</v>
      </c>
      <c r="R309" s="39">
        <v>266.49</v>
      </c>
      <c r="S309" s="40">
        <v>53.76</v>
      </c>
      <c r="T309" s="79">
        <v>6</v>
      </c>
      <c r="U309" s="154">
        <v>1</v>
      </c>
      <c r="V309" s="154">
        <v>1</v>
      </c>
    </row>
  </sheetData>
  <sortState ref="A306:U307">
    <sortCondition ref="P306:P307"/>
  </sortState>
  <mergeCells count="3">
    <mergeCell ref="B1:B2"/>
    <mergeCell ref="C1:I1"/>
    <mergeCell ref="L1:S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9"/>
  <sheetViews>
    <sheetView topLeftCell="A232" workbookViewId="0">
      <selection activeCell="A2" sqref="A2"/>
    </sheetView>
  </sheetViews>
  <sheetFormatPr defaultRowHeight="15" x14ac:dyDescent="0.25"/>
  <sheetData>
    <row r="1" spans="1:22" ht="79.5" thickBot="1" x14ac:dyDescent="0.3">
      <c r="B1" s="293" t="s">
        <v>5</v>
      </c>
      <c r="C1" s="295" t="s">
        <v>6</v>
      </c>
      <c r="D1" s="296"/>
      <c r="E1" s="296"/>
      <c r="F1" s="296"/>
      <c r="G1" s="296"/>
      <c r="H1" s="296"/>
      <c r="I1" s="297"/>
      <c r="J1" s="1" t="s">
        <v>7</v>
      </c>
      <c r="K1" s="1" t="s">
        <v>9</v>
      </c>
      <c r="L1" s="295" t="s">
        <v>11</v>
      </c>
      <c r="M1" s="296"/>
      <c r="N1" s="296"/>
      <c r="O1" s="296"/>
      <c r="P1" s="296"/>
      <c r="Q1" s="296"/>
      <c r="R1" s="296"/>
      <c r="S1" s="297"/>
    </row>
    <row r="2" spans="1:22" ht="34.5" thickBot="1" x14ac:dyDescent="0.3">
      <c r="A2" s="216" t="s">
        <v>418</v>
      </c>
      <c r="B2" s="294"/>
      <c r="C2" s="7" t="s">
        <v>12</v>
      </c>
      <c r="D2" s="7" t="s">
        <v>13</v>
      </c>
      <c r="E2" s="7" t="s">
        <v>0</v>
      </c>
      <c r="F2" s="7" t="s">
        <v>1</v>
      </c>
      <c r="G2" s="7" t="s">
        <v>14</v>
      </c>
      <c r="H2" s="7" t="s">
        <v>15</v>
      </c>
      <c r="I2" s="7" t="s">
        <v>16</v>
      </c>
      <c r="J2" s="8" t="s">
        <v>8</v>
      </c>
      <c r="K2" s="8" t="s">
        <v>10</v>
      </c>
      <c r="L2" s="7" t="s">
        <v>17</v>
      </c>
      <c r="M2" s="7" t="s">
        <v>18</v>
      </c>
      <c r="N2" s="7" t="s">
        <v>19</v>
      </c>
      <c r="O2" s="7" t="s">
        <v>20</v>
      </c>
      <c r="P2" s="7" t="s">
        <v>21</v>
      </c>
      <c r="Q2" s="7" t="s">
        <v>22</v>
      </c>
      <c r="R2" s="7" t="s">
        <v>45</v>
      </c>
      <c r="S2" s="7" t="s">
        <v>46</v>
      </c>
      <c r="U2" s="216" t="s">
        <v>417</v>
      </c>
      <c r="V2" s="216" t="s">
        <v>418</v>
      </c>
    </row>
    <row r="3" spans="1:22" ht="15.75" thickBot="1" x14ac:dyDescent="0.3">
      <c r="A3" s="28"/>
      <c r="B3" s="38" t="s">
        <v>32</v>
      </c>
      <c r="C3" s="39">
        <v>198</v>
      </c>
      <c r="D3" s="39">
        <v>99</v>
      </c>
      <c r="E3" s="39">
        <v>4.5</v>
      </c>
      <c r="F3" s="39">
        <v>7</v>
      </c>
      <c r="G3" s="39">
        <v>184</v>
      </c>
      <c r="H3" s="39">
        <v>47.25</v>
      </c>
      <c r="I3" s="39">
        <v>11</v>
      </c>
      <c r="J3" s="39">
        <v>23.18</v>
      </c>
      <c r="K3" s="39">
        <v>18.2</v>
      </c>
      <c r="L3" s="39">
        <v>1581.56</v>
      </c>
      <c r="M3" s="39">
        <v>159.80000000000001</v>
      </c>
      <c r="N3" s="39">
        <v>89.88</v>
      </c>
      <c r="O3" s="39">
        <v>82.6</v>
      </c>
      <c r="P3" s="39">
        <v>113.62</v>
      </c>
      <c r="Q3" s="39">
        <v>22.95</v>
      </c>
      <c r="R3" s="39">
        <v>17.86</v>
      </c>
      <c r="S3" s="40">
        <v>22.14</v>
      </c>
      <c r="T3" s="38">
        <v>0</v>
      </c>
      <c r="U3" s="28"/>
    </row>
    <row r="4" spans="1:22" x14ac:dyDescent="0.25">
      <c r="A4" s="33">
        <v>1</v>
      </c>
      <c r="B4" s="10" t="s">
        <v>23</v>
      </c>
      <c r="C4" s="11">
        <v>100</v>
      </c>
      <c r="D4" s="11">
        <v>55</v>
      </c>
      <c r="E4" s="11">
        <v>4.0999999999999996</v>
      </c>
      <c r="F4" s="11">
        <v>5.7</v>
      </c>
      <c r="G4" s="11">
        <v>88.6</v>
      </c>
      <c r="H4" s="11">
        <v>25.45</v>
      </c>
      <c r="I4" s="11">
        <v>7</v>
      </c>
      <c r="J4" s="11">
        <v>10.32</v>
      </c>
      <c r="K4" s="11">
        <v>8.1</v>
      </c>
      <c r="L4" s="11">
        <v>171.01</v>
      </c>
      <c r="M4" s="11">
        <v>34.200000000000003</v>
      </c>
      <c r="N4" s="11">
        <v>19.7</v>
      </c>
      <c r="O4" s="11">
        <v>40.700000000000003</v>
      </c>
      <c r="P4" s="11">
        <v>15.92</v>
      </c>
      <c r="Q4" s="11">
        <v>5.79</v>
      </c>
      <c r="R4" s="11">
        <v>4.57</v>
      </c>
      <c r="S4" s="12">
        <v>12.42</v>
      </c>
      <c r="T4" s="10">
        <v>1</v>
      </c>
      <c r="U4" s="33">
        <v>1</v>
      </c>
      <c r="V4" s="33">
        <v>1</v>
      </c>
    </row>
    <row r="5" spans="1:22" x14ac:dyDescent="0.25">
      <c r="A5" s="34">
        <v>2</v>
      </c>
      <c r="B5" s="13" t="s">
        <v>24</v>
      </c>
      <c r="C5" s="9">
        <v>117.6</v>
      </c>
      <c r="D5" s="9">
        <v>64</v>
      </c>
      <c r="E5" s="9">
        <v>3.8</v>
      </c>
      <c r="F5" s="9">
        <v>5.0999999999999996</v>
      </c>
      <c r="G5" s="9">
        <v>107.4</v>
      </c>
      <c r="H5" s="9">
        <v>30.1</v>
      </c>
      <c r="I5" s="9">
        <v>7</v>
      </c>
      <c r="J5" s="9">
        <v>11.03</v>
      </c>
      <c r="K5" s="9">
        <v>8.6999999999999993</v>
      </c>
      <c r="L5" s="9">
        <v>257.36</v>
      </c>
      <c r="M5" s="9">
        <v>43.8</v>
      </c>
      <c r="N5" s="9">
        <v>24.94</v>
      </c>
      <c r="O5" s="9">
        <v>48.3</v>
      </c>
      <c r="P5" s="9">
        <v>22.39</v>
      </c>
      <c r="Q5" s="9">
        <v>7</v>
      </c>
      <c r="R5" s="9">
        <v>5.49</v>
      </c>
      <c r="S5" s="14">
        <v>14.25</v>
      </c>
      <c r="T5" s="13">
        <v>1</v>
      </c>
      <c r="U5" s="34">
        <v>2</v>
      </c>
      <c r="V5" s="34">
        <v>2</v>
      </c>
    </row>
    <row r="6" spans="1:22" x14ac:dyDescent="0.25">
      <c r="A6" s="34">
        <v>3</v>
      </c>
      <c r="B6" s="13" t="s">
        <v>26</v>
      </c>
      <c r="C6" s="9">
        <v>137.4</v>
      </c>
      <c r="D6" s="9">
        <v>73</v>
      </c>
      <c r="E6" s="9">
        <v>3.8</v>
      </c>
      <c r="F6" s="9">
        <v>5.6</v>
      </c>
      <c r="G6" s="9">
        <v>126.2</v>
      </c>
      <c r="H6" s="9">
        <v>34.6</v>
      </c>
      <c r="I6" s="9">
        <v>7</v>
      </c>
      <c r="J6" s="9">
        <v>13.39</v>
      </c>
      <c r="K6" s="9">
        <v>10.5</v>
      </c>
      <c r="L6" s="9">
        <v>434.86</v>
      </c>
      <c r="M6" s="9">
        <v>63.3</v>
      </c>
      <c r="N6" s="9">
        <v>35.799999999999997</v>
      </c>
      <c r="O6" s="9">
        <v>56.98</v>
      </c>
      <c r="P6" s="9">
        <v>36.42</v>
      </c>
      <c r="Q6" s="9">
        <v>9.98</v>
      </c>
      <c r="R6" s="9">
        <v>7.76</v>
      </c>
      <c r="S6" s="14">
        <v>16.489999999999998</v>
      </c>
      <c r="T6" s="13">
        <v>1</v>
      </c>
      <c r="U6" s="34">
        <v>3</v>
      </c>
      <c r="V6" s="34">
        <v>3</v>
      </c>
    </row>
    <row r="7" spans="1:22" x14ac:dyDescent="0.25">
      <c r="A7" s="34">
        <v>4</v>
      </c>
      <c r="B7" s="13" t="s">
        <v>28</v>
      </c>
      <c r="C7" s="9">
        <v>157</v>
      </c>
      <c r="D7" s="9">
        <v>82</v>
      </c>
      <c r="E7" s="9">
        <v>4</v>
      </c>
      <c r="F7" s="9">
        <v>5.9</v>
      </c>
      <c r="G7" s="9">
        <v>145.19999999999999</v>
      </c>
      <c r="H7" s="9">
        <v>39</v>
      </c>
      <c r="I7" s="9">
        <v>9</v>
      </c>
      <c r="J7" s="9">
        <v>16.18</v>
      </c>
      <c r="K7" s="9">
        <v>12.7</v>
      </c>
      <c r="L7" s="9">
        <v>689.28</v>
      </c>
      <c r="M7" s="9">
        <v>87.8</v>
      </c>
      <c r="N7" s="9">
        <v>49.55</v>
      </c>
      <c r="O7" s="9">
        <v>65.27</v>
      </c>
      <c r="P7" s="9">
        <v>54.43</v>
      </c>
      <c r="Q7" s="9">
        <v>13.27</v>
      </c>
      <c r="R7" s="9">
        <v>10.35</v>
      </c>
      <c r="S7" s="14">
        <v>18.34</v>
      </c>
      <c r="T7" s="13">
        <v>1</v>
      </c>
      <c r="U7" s="34">
        <v>4</v>
      </c>
      <c r="V7" s="34">
        <v>4</v>
      </c>
    </row>
    <row r="8" spans="1:22" x14ac:dyDescent="0.25">
      <c r="A8" s="34">
        <v>5</v>
      </c>
      <c r="B8" s="13" t="s">
        <v>30</v>
      </c>
      <c r="C8" s="9">
        <v>177</v>
      </c>
      <c r="D8" s="9">
        <v>91</v>
      </c>
      <c r="E8" s="9">
        <v>4.3</v>
      </c>
      <c r="F8" s="9">
        <v>6.5</v>
      </c>
      <c r="G8" s="9">
        <v>164</v>
      </c>
      <c r="H8" s="9">
        <v>43.35</v>
      </c>
      <c r="I8" s="9">
        <v>9</v>
      </c>
      <c r="J8" s="9">
        <v>19.579999999999998</v>
      </c>
      <c r="K8" s="9">
        <v>15.4</v>
      </c>
      <c r="L8" s="9">
        <v>1062.74</v>
      </c>
      <c r="M8" s="9">
        <v>120.1</v>
      </c>
      <c r="N8" s="9">
        <v>67.66</v>
      </c>
      <c r="O8" s="9">
        <v>73.680000000000007</v>
      </c>
      <c r="P8" s="9">
        <v>81.89</v>
      </c>
      <c r="Q8" s="9">
        <v>18</v>
      </c>
      <c r="R8" s="9">
        <v>13.98</v>
      </c>
      <c r="S8" s="14">
        <v>20.45</v>
      </c>
      <c r="T8" s="13">
        <v>1</v>
      </c>
      <c r="U8" s="34">
        <v>5</v>
      </c>
      <c r="V8" s="34">
        <v>5</v>
      </c>
    </row>
    <row r="9" spans="1:22" x14ac:dyDescent="0.25">
      <c r="A9" s="34">
        <v>6</v>
      </c>
      <c r="B9" s="13" t="s">
        <v>33</v>
      </c>
      <c r="C9" s="9">
        <v>200</v>
      </c>
      <c r="D9" s="9">
        <v>100</v>
      </c>
      <c r="E9" s="9">
        <v>5.5</v>
      </c>
      <c r="F9" s="9">
        <v>8</v>
      </c>
      <c r="G9" s="9">
        <v>184</v>
      </c>
      <c r="H9" s="9">
        <v>47.25</v>
      </c>
      <c r="I9" s="9">
        <v>11</v>
      </c>
      <c r="J9" s="9">
        <v>27.16</v>
      </c>
      <c r="K9" s="9">
        <v>21.3</v>
      </c>
      <c r="L9" s="9">
        <v>1844.26</v>
      </c>
      <c r="M9" s="9">
        <v>184.4</v>
      </c>
      <c r="N9" s="9">
        <v>104.73</v>
      </c>
      <c r="O9" s="9">
        <v>82.41</v>
      </c>
      <c r="P9" s="9">
        <v>133.91</v>
      </c>
      <c r="Q9" s="9">
        <v>26.78</v>
      </c>
      <c r="R9" s="9">
        <v>20.97</v>
      </c>
      <c r="S9" s="14">
        <v>22.21</v>
      </c>
      <c r="T9" s="13">
        <v>1</v>
      </c>
      <c r="U9" s="34">
        <v>6</v>
      </c>
      <c r="V9" s="34">
        <v>6</v>
      </c>
    </row>
    <row r="10" spans="1:22" x14ac:dyDescent="0.25">
      <c r="A10" s="34">
        <v>7</v>
      </c>
      <c r="B10" s="13" t="s">
        <v>36</v>
      </c>
      <c r="C10" s="9">
        <v>248</v>
      </c>
      <c r="D10" s="9">
        <v>124</v>
      </c>
      <c r="E10" s="9">
        <v>5</v>
      </c>
      <c r="F10" s="9">
        <v>8</v>
      </c>
      <c r="G10" s="9">
        <v>232</v>
      </c>
      <c r="H10" s="9">
        <v>59.5</v>
      </c>
      <c r="I10" s="9">
        <v>12</v>
      </c>
      <c r="J10" s="9">
        <v>32.68</v>
      </c>
      <c r="K10" s="9">
        <v>25.7</v>
      </c>
      <c r="L10" s="9">
        <v>3537.11</v>
      </c>
      <c r="M10" s="9">
        <v>285.3</v>
      </c>
      <c r="N10" s="9">
        <v>159.68</v>
      </c>
      <c r="O10" s="9">
        <v>104.04</v>
      </c>
      <c r="P10" s="9">
        <v>254.85</v>
      </c>
      <c r="Q10" s="9">
        <v>41.11</v>
      </c>
      <c r="R10" s="9">
        <v>31.8</v>
      </c>
      <c r="S10" s="14">
        <v>27.93</v>
      </c>
      <c r="T10" s="13">
        <v>1</v>
      </c>
      <c r="U10" s="34">
        <v>7</v>
      </c>
      <c r="V10" s="34">
        <v>7</v>
      </c>
    </row>
    <row r="11" spans="1:22" x14ac:dyDescent="0.25">
      <c r="A11" s="34">
        <v>8</v>
      </c>
      <c r="B11" s="13" t="s">
        <v>40</v>
      </c>
      <c r="C11" s="9">
        <v>298</v>
      </c>
      <c r="D11" s="9">
        <v>149</v>
      </c>
      <c r="E11" s="9">
        <v>5.5</v>
      </c>
      <c r="F11" s="9">
        <v>8</v>
      </c>
      <c r="G11" s="9">
        <v>282</v>
      </c>
      <c r="H11" s="9">
        <v>71.75</v>
      </c>
      <c r="I11" s="9">
        <v>13</v>
      </c>
      <c r="J11" s="9">
        <v>40.799999999999997</v>
      </c>
      <c r="K11" s="9">
        <v>32</v>
      </c>
      <c r="L11" s="9">
        <v>6318.22</v>
      </c>
      <c r="M11" s="9">
        <v>424</v>
      </c>
      <c r="N11" s="9">
        <v>237.53</v>
      </c>
      <c r="O11" s="9">
        <v>124.44</v>
      </c>
      <c r="P11" s="9">
        <v>442</v>
      </c>
      <c r="Q11" s="9">
        <v>59.33</v>
      </c>
      <c r="R11" s="9">
        <v>45.88</v>
      </c>
      <c r="S11" s="14">
        <v>32.909999999999997</v>
      </c>
      <c r="T11" s="13">
        <v>1</v>
      </c>
      <c r="U11" s="34">
        <v>8</v>
      </c>
      <c r="V11" s="34">
        <v>8</v>
      </c>
    </row>
    <row r="12" spans="1:22" x14ac:dyDescent="0.25">
      <c r="A12" s="34">
        <v>9</v>
      </c>
      <c r="B12" s="13" t="s">
        <v>44</v>
      </c>
      <c r="C12" s="9">
        <v>346</v>
      </c>
      <c r="D12" s="9">
        <v>174</v>
      </c>
      <c r="E12" s="9">
        <v>6</v>
      </c>
      <c r="F12" s="9">
        <v>9</v>
      </c>
      <c r="G12" s="9">
        <v>328</v>
      </c>
      <c r="H12" s="9">
        <v>84</v>
      </c>
      <c r="I12" s="9">
        <v>14</v>
      </c>
      <c r="J12" s="9">
        <v>52.68</v>
      </c>
      <c r="K12" s="9">
        <v>41.4</v>
      </c>
      <c r="L12" s="9">
        <v>11094.49</v>
      </c>
      <c r="M12" s="9">
        <v>641.29999999999995</v>
      </c>
      <c r="N12" s="9">
        <v>358.09</v>
      </c>
      <c r="O12" s="9">
        <v>145.12</v>
      </c>
      <c r="P12" s="9">
        <v>791.54</v>
      </c>
      <c r="Q12" s="9">
        <v>90.98</v>
      </c>
      <c r="R12" s="9">
        <v>70.11</v>
      </c>
      <c r="S12" s="14">
        <v>38.76</v>
      </c>
      <c r="T12" s="13">
        <v>1</v>
      </c>
      <c r="U12" s="34">
        <v>9</v>
      </c>
      <c r="V12" s="34">
        <v>9</v>
      </c>
    </row>
    <row r="13" spans="1:22" x14ac:dyDescent="0.25">
      <c r="A13" s="34">
        <v>10</v>
      </c>
      <c r="B13" s="13" t="s">
        <v>50</v>
      </c>
      <c r="C13" s="9">
        <v>396</v>
      </c>
      <c r="D13" s="9">
        <v>199</v>
      </c>
      <c r="E13" s="9">
        <v>7</v>
      </c>
      <c r="F13" s="9">
        <v>11</v>
      </c>
      <c r="G13" s="9">
        <v>374</v>
      </c>
      <c r="H13" s="9">
        <v>96</v>
      </c>
      <c r="I13" s="9">
        <v>16</v>
      </c>
      <c r="J13" s="9">
        <v>72.16</v>
      </c>
      <c r="K13" s="9">
        <v>56.6</v>
      </c>
      <c r="L13" s="9">
        <v>20018.830000000002</v>
      </c>
      <c r="M13" s="9">
        <v>1011.1</v>
      </c>
      <c r="N13" s="9">
        <v>563.92999999999995</v>
      </c>
      <c r="O13" s="9">
        <v>166.56</v>
      </c>
      <c r="P13" s="9">
        <v>1447.14</v>
      </c>
      <c r="Q13" s="9">
        <v>145.44</v>
      </c>
      <c r="R13" s="9">
        <v>111.97</v>
      </c>
      <c r="S13" s="14">
        <v>44.78</v>
      </c>
      <c r="T13" s="13">
        <v>1</v>
      </c>
      <c r="U13" s="34">
        <v>10</v>
      </c>
      <c r="V13" s="34">
        <v>10</v>
      </c>
    </row>
    <row r="14" spans="1:22" x14ac:dyDescent="0.25">
      <c r="A14" s="34">
        <v>11</v>
      </c>
      <c r="B14" s="13" t="s">
        <v>54</v>
      </c>
      <c r="C14" s="9">
        <v>446</v>
      </c>
      <c r="D14" s="9">
        <v>199</v>
      </c>
      <c r="E14" s="9">
        <v>8</v>
      </c>
      <c r="F14" s="9">
        <v>12</v>
      </c>
      <c r="G14" s="9">
        <v>422</v>
      </c>
      <c r="H14" s="9">
        <v>95.5</v>
      </c>
      <c r="I14" s="9">
        <v>18</v>
      </c>
      <c r="J14" s="9">
        <v>84.3</v>
      </c>
      <c r="K14" s="9">
        <v>66.2</v>
      </c>
      <c r="L14" s="9">
        <v>28697.35</v>
      </c>
      <c r="M14" s="9">
        <v>1286.9000000000001</v>
      </c>
      <c r="N14" s="9">
        <v>725.06</v>
      </c>
      <c r="O14" s="9">
        <v>184.5</v>
      </c>
      <c r="P14" s="9">
        <v>1580.03</v>
      </c>
      <c r="Q14" s="9">
        <v>158.80000000000001</v>
      </c>
      <c r="R14" s="9">
        <v>123.29</v>
      </c>
      <c r="S14" s="14">
        <v>43.29</v>
      </c>
      <c r="T14" s="13">
        <v>1</v>
      </c>
      <c r="U14" s="34">
        <v>11</v>
      </c>
      <c r="V14" s="34">
        <v>11</v>
      </c>
    </row>
    <row r="15" spans="1:22" x14ac:dyDescent="0.25">
      <c r="A15" s="34">
        <v>12</v>
      </c>
      <c r="B15" s="13" t="s">
        <v>58</v>
      </c>
      <c r="C15" s="9">
        <v>492</v>
      </c>
      <c r="D15" s="9">
        <v>199</v>
      </c>
      <c r="E15" s="9">
        <v>8.8000000000000007</v>
      </c>
      <c r="F15" s="9">
        <v>12</v>
      </c>
      <c r="G15" s="9">
        <v>468</v>
      </c>
      <c r="H15" s="9">
        <v>95.1</v>
      </c>
      <c r="I15" s="9">
        <v>20</v>
      </c>
      <c r="J15" s="9">
        <v>92.38</v>
      </c>
      <c r="K15" s="9">
        <v>72.5</v>
      </c>
      <c r="L15" s="9">
        <v>36841.89</v>
      </c>
      <c r="M15" s="9">
        <v>1497.6</v>
      </c>
      <c r="N15" s="9">
        <v>853.45</v>
      </c>
      <c r="O15" s="9">
        <v>199.7</v>
      </c>
      <c r="P15" s="9">
        <v>1581.96</v>
      </c>
      <c r="Q15" s="9">
        <v>158.99</v>
      </c>
      <c r="R15" s="9">
        <v>124.86</v>
      </c>
      <c r="S15" s="14">
        <v>41.38</v>
      </c>
      <c r="T15" s="13">
        <v>1</v>
      </c>
      <c r="U15" s="34">
        <v>12</v>
      </c>
      <c r="V15" s="34">
        <v>12</v>
      </c>
    </row>
    <row r="16" spans="1:22" x14ac:dyDescent="0.25">
      <c r="A16" s="34">
        <v>13</v>
      </c>
      <c r="B16" s="13" t="s">
        <v>63</v>
      </c>
      <c r="C16" s="9">
        <v>543</v>
      </c>
      <c r="D16" s="9">
        <v>220</v>
      </c>
      <c r="E16" s="9">
        <v>9.5</v>
      </c>
      <c r="F16" s="9">
        <v>13.5</v>
      </c>
      <c r="G16" s="9">
        <v>516</v>
      </c>
      <c r="H16" s="9">
        <v>105.25</v>
      </c>
      <c r="I16" s="9">
        <v>24</v>
      </c>
      <c r="J16" s="9">
        <v>113.36</v>
      </c>
      <c r="K16" s="9">
        <v>89</v>
      </c>
      <c r="L16" s="9">
        <v>55677.42</v>
      </c>
      <c r="M16" s="9">
        <v>2050.6999999999998</v>
      </c>
      <c r="N16" s="9">
        <v>1164.94</v>
      </c>
      <c r="O16" s="9">
        <v>221.62</v>
      </c>
      <c r="P16" s="9">
        <v>2405.54</v>
      </c>
      <c r="Q16" s="9">
        <v>218.69</v>
      </c>
      <c r="R16" s="9">
        <v>171.67</v>
      </c>
      <c r="S16" s="14">
        <v>46.06</v>
      </c>
      <c r="T16" s="13">
        <v>1</v>
      </c>
      <c r="U16" s="34">
        <v>13</v>
      </c>
      <c r="V16" s="34">
        <v>13</v>
      </c>
    </row>
    <row r="17" spans="1:22" x14ac:dyDescent="0.25">
      <c r="A17" s="34">
        <v>14</v>
      </c>
      <c r="B17" s="13" t="s">
        <v>67</v>
      </c>
      <c r="C17" s="9">
        <v>596</v>
      </c>
      <c r="D17" s="9">
        <v>199</v>
      </c>
      <c r="E17" s="9">
        <v>10</v>
      </c>
      <c r="F17" s="9">
        <v>15</v>
      </c>
      <c r="G17" s="9">
        <v>566</v>
      </c>
      <c r="H17" s="9">
        <v>94.5</v>
      </c>
      <c r="I17" s="9">
        <v>22</v>
      </c>
      <c r="J17" s="9">
        <v>120.45</v>
      </c>
      <c r="K17" s="9">
        <v>94.6</v>
      </c>
      <c r="L17" s="9">
        <v>68715.899999999994</v>
      </c>
      <c r="M17" s="9">
        <v>2305.9</v>
      </c>
      <c r="N17" s="9">
        <v>1325.36</v>
      </c>
      <c r="O17" s="9">
        <v>238.85</v>
      </c>
      <c r="P17" s="9">
        <v>1979.66</v>
      </c>
      <c r="Q17" s="9">
        <v>198.96</v>
      </c>
      <c r="R17" s="9">
        <v>157.63999999999999</v>
      </c>
      <c r="S17" s="14">
        <v>40.54</v>
      </c>
      <c r="T17" s="13">
        <v>1</v>
      </c>
      <c r="U17" s="34">
        <v>14</v>
      </c>
      <c r="V17" s="34">
        <v>14</v>
      </c>
    </row>
    <row r="18" spans="1:22" ht="15.75" thickBot="1" x14ac:dyDescent="0.3">
      <c r="A18" s="35">
        <v>15</v>
      </c>
      <c r="B18" s="15" t="s">
        <v>71</v>
      </c>
      <c r="C18" s="16">
        <v>691</v>
      </c>
      <c r="D18" s="16">
        <v>260</v>
      </c>
      <c r="E18" s="16">
        <v>12</v>
      </c>
      <c r="F18" s="16">
        <v>15.5</v>
      </c>
      <c r="G18" s="16">
        <v>660</v>
      </c>
      <c r="H18" s="16">
        <v>124</v>
      </c>
      <c r="I18" s="16">
        <v>24</v>
      </c>
      <c r="J18" s="16">
        <v>164.74</v>
      </c>
      <c r="K18" s="16">
        <v>129.30000000000001</v>
      </c>
      <c r="L18" s="16">
        <v>125922.2</v>
      </c>
      <c r="M18" s="16">
        <v>3644.6</v>
      </c>
      <c r="N18" s="16">
        <v>2094.79</v>
      </c>
      <c r="O18" s="16">
        <v>276.47000000000003</v>
      </c>
      <c r="P18" s="16">
        <v>4557.3500000000004</v>
      </c>
      <c r="Q18" s="16">
        <v>350.57</v>
      </c>
      <c r="R18" s="16">
        <v>276.64</v>
      </c>
      <c r="S18" s="17">
        <v>52.6</v>
      </c>
      <c r="T18" s="15">
        <v>1</v>
      </c>
      <c r="U18" s="35">
        <v>15</v>
      </c>
      <c r="V18" s="35">
        <v>15</v>
      </c>
    </row>
    <row r="19" spans="1:22" x14ac:dyDescent="0.25">
      <c r="A19" s="33">
        <v>1</v>
      </c>
      <c r="B19" s="10" t="s">
        <v>25</v>
      </c>
      <c r="C19" s="11">
        <v>120</v>
      </c>
      <c r="D19" s="11">
        <v>64</v>
      </c>
      <c r="E19" s="11">
        <v>4.4000000000000004</v>
      </c>
      <c r="F19" s="11">
        <v>6.3</v>
      </c>
      <c r="G19" s="11">
        <v>107.4</v>
      </c>
      <c r="H19" s="11">
        <v>29.8</v>
      </c>
      <c r="I19" s="11">
        <v>7</v>
      </c>
      <c r="J19" s="11">
        <v>13.21</v>
      </c>
      <c r="K19" s="11">
        <v>10.4</v>
      </c>
      <c r="L19" s="11">
        <v>317.75</v>
      </c>
      <c r="M19" s="11">
        <v>53</v>
      </c>
      <c r="N19" s="11">
        <v>30.36</v>
      </c>
      <c r="O19" s="11">
        <v>49.04</v>
      </c>
      <c r="P19" s="11">
        <v>27.67</v>
      </c>
      <c r="Q19" s="11">
        <v>8.65</v>
      </c>
      <c r="R19" s="11">
        <v>6.79</v>
      </c>
      <c r="S19" s="12">
        <v>14.47</v>
      </c>
      <c r="T19" s="10">
        <v>2</v>
      </c>
      <c r="U19" s="33">
        <v>1</v>
      </c>
      <c r="V19" s="33">
        <v>1</v>
      </c>
    </row>
    <row r="20" spans="1:22" x14ac:dyDescent="0.25">
      <c r="A20" s="34">
        <v>2</v>
      </c>
      <c r="B20" s="13" t="s">
        <v>27</v>
      </c>
      <c r="C20" s="9">
        <v>140</v>
      </c>
      <c r="D20" s="9">
        <v>73</v>
      </c>
      <c r="E20" s="9">
        <v>4.7</v>
      </c>
      <c r="F20" s="9">
        <v>6.9</v>
      </c>
      <c r="G20" s="9">
        <v>126.2</v>
      </c>
      <c r="H20" s="9">
        <v>34.15</v>
      </c>
      <c r="I20" s="9">
        <v>7</v>
      </c>
      <c r="J20" s="9">
        <v>16.43</v>
      </c>
      <c r="K20" s="9">
        <v>12.9</v>
      </c>
      <c r="L20" s="9">
        <v>541.22</v>
      </c>
      <c r="M20" s="9">
        <v>77.3</v>
      </c>
      <c r="N20" s="9">
        <v>44.17</v>
      </c>
      <c r="O20" s="9">
        <v>57.4</v>
      </c>
      <c r="P20" s="9">
        <v>44.92</v>
      </c>
      <c r="Q20" s="9">
        <v>12.31</v>
      </c>
      <c r="R20" s="9">
        <v>9.6199999999999992</v>
      </c>
      <c r="S20" s="14">
        <v>16.54</v>
      </c>
      <c r="T20" s="13">
        <v>2</v>
      </c>
      <c r="U20" s="34">
        <v>2</v>
      </c>
      <c r="V20" s="34">
        <v>2</v>
      </c>
    </row>
    <row r="21" spans="1:22" x14ac:dyDescent="0.25">
      <c r="A21" s="34">
        <v>3</v>
      </c>
      <c r="B21" s="13" t="s">
        <v>29</v>
      </c>
      <c r="C21" s="9">
        <v>160</v>
      </c>
      <c r="D21" s="9">
        <v>82</v>
      </c>
      <c r="E21" s="9">
        <v>5</v>
      </c>
      <c r="F21" s="9">
        <v>7.4</v>
      </c>
      <c r="G21" s="9">
        <v>145.19999999999999</v>
      </c>
      <c r="H21" s="9">
        <v>38.5</v>
      </c>
      <c r="I21" s="9">
        <v>9</v>
      </c>
      <c r="J21" s="9">
        <v>20.09</v>
      </c>
      <c r="K21" s="9">
        <v>15.8</v>
      </c>
      <c r="L21" s="9">
        <v>869.29</v>
      </c>
      <c r="M21" s="9">
        <v>108.7</v>
      </c>
      <c r="N21" s="9">
        <v>61.93</v>
      </c>
      <c r="O21" s="9">
        <v>65.78</v>
      </c>
      <c r="P21" s="9">
        <v>68.31</v>
      </c>
      <c r="Q21" s="9">
        <v>16.66</v>
      </c>
      <c r="R21" s="9">
        <v>13.05</v>
      </c>
      <c r="S21" s="14">
        <v>18.440000000000001</v>
      </c>
      <c r="T21" s="13">
        <v>2</v>
      </c>
      <c r="U21" s="34">
        <v>3</v>
      </c>
      <c r="V21" s="34">
        <v>3</v>
      </c>
    </row>
    <row r="22" spans="1:22" x14ac:dyDescent="0.25">
      <c r="A22" s="34">
        <v>4</v>
      </c>
      <c r="B22" s="13" t="s">
        <v>31</v>
      </c>
      <c r="C22" s="9">
        <v>180</v>
      </c>
      <c r="D22" s="9">
        <v>91</v>
      </c>
      <c r="E22" s="9">
        <v>5.3</v>
      </c>
      <c r="F22" s="9">
        <v>8</v>
      </c>
      <c r="G22" s="9">
        <v>164</v>
      </c>
      <c r="H22" s="9">
        <v>42.85</v>
      </c>
      <c r="I22" s="9">
        <v>9</v>
      </c>
      <c r="J22" s="9">
        <v>23.95</v>
      </c>
      <c r="K22" s="9">
        <v>18.8</v>
      </c>
      <c r="L22" s="9">
        <v>1316.96</v>
      </c>
      <c r="M22" s="9">
        <v>146.30000000000001</v>
      </c>
      <c r="N22" s="9">
        <v>83.21</v>
      </c>
      <c r="O22" s="9">
        <v>74.16</v>
      </c>
      <c r="P22" s="9">
        <v>100.85</v>
      </c>
      <c r="Q22" s="9">
        <v>22.16</v>
      </c>
      <c r="R22" s="9">
        <v>17.3</v>
      </c>
      <c r="S22" s="14">
        <v>20.52</v>
      </c>
      <c r="T22" s="13">
        <v>2</v>
      </c>
      <c r="U22" s="34">
        <v>4</v>
      </c>
      <c r="V22" s="34">
        <v>4</v>
      </c>
    </row>
    <row r="23" spans="1:22" x14ac:dyDescent="0.25">
      <c r="A23" s="34">
        <v>5</v>
      </c>
      <c r="B23" s="13" t="s">
        <v>34</v>
      </c>
      <c r="C23" s="9">
        <v>203</v>
      </c>
      <c r="D23" s="9">
        <v>101</v>
      </c>
      <c r="E23" s="9">
        <v>6.5</v>
      </c>
      <c r="F23" s="9">
        <v>9.5</v>
      </c>
      <c r="G23" s="9">
        <v>184</v>
      </c>
      <c r="H23" s="9">
        <v>47.25</v>
      </c>
      <c r="I23" s="9">
        <v>11</v>
      </c>
      <c r="J23" s="9">
        <v>32.19</v>
      </c>
      <c r="K23" s="9">
        <v>25.3</v>
      </c>
      <c r="L23" s="9">
        <v>2218.4899999999998</v>
      </c>
      <c r="M23" s="9">
        <v>218.6</v>
      </c>
      <c r="N23" s="9">
        <v>124.99</v>
      </c>
      <c r="O23" s="9">
        <v>83.02</v>
      </c>
      <c r="P23" s="9">
        <v>163.93</v>
      </c>
      <c r="Q23" s="9">
        <v>32.46</v>
      </c>
      <c r="R23" s="9">
        <v>25.5</v>
      </c>
      <c r="S23" s="14">
        <v>22.57</v>
      </c>
      <c r="T23" s="13">
        <v>2</v>
      </c>
      <c r="U23" s="34">
        <v>5</v>
      </c>
      <c r="V23" s="34">
        <v>5</v>
      </c>
    </row>
    <row r="24" spans="1:22" x14ac:dyDescent="0.25">
      <c r="A24" s="34">
        <v>6</v>
      </c>
      <c r="B24" s="13" t="s">
        <v>37</v>
      </c>
      <c r="C24" s="9">
        <v>250</v>
      </c>
      <c r="D24" s="9">
        <v>125</v>
      </c>
      <c r="E24" s="9">
        <v>6</v>
      </c>
      <c r="F24" s="9">
        <v>9</v>
      </c>
      <c r="G24" s="9">
        <v>232</v>
      </c>
      <c r="H24" s="9">
        <v>59.5</v>
      </c>
      <c r="I24" s="9">
        <v>12</v>
      </c>
      <c r="J24" s="9">
        <v>37.659999999999997</v>
      </c>
      <c r="K24" s="9">
        <v>29.6</v>
      </c>
      <c r="L24" s="9">
        <v>4051.73</v>
      </c>
      <c r="M24" s="9">
        <v>324.10000000000002</v>
      </c>
      <c r="N24" s="9">
        <v>182.93</v>
      </c>
      <c r="O24" s="9">
        <v>103.73</v>
      </c>
      <c r="P24" s="9">
        <v>293.85000000000002</v>
      </c>
      <c r="Q24" s="9">
        <v>47.02</v>
      </c>
      <c r="R24" s="9">
        <v>36.549999999999997</v>
      </c>
      <c r="S24" s="14">
        <v>27.93</v>
      </c>
      <c r="T24" s="13">
        <v>2</v>
      </c>
      <c r="U24" s="34">
        <v>6</v>
      </c>
      <c r="V24" s="34">
        <v>6</v>
      </c>
    </row>
    <row r="25" spans="1:22" x14ac:dyDescent="0.25">
      <c r="A25" s="34">
        <v>7</v>
      </c>
      <c r="B25" s="13" t="s">
        <v>41</v>
      </c>
      <c r="C25" s="9">
        <v>300</v>
      </c>
      <c r="D25" s="9">
        <v>150</v>
      </c>
      <c r="E25" s="9">
        <v>6.5</v>
      </c>
      <c r="F25" s="9">
        <v>9</v>
      </c>
      <c r="G25" s="9">
        <v>282</v>
      </c>
      <c r="H25" s="9">
        <v>71.75</v>
      </c>
      <c r="I25" s="9">
        <v>13</v>
      </c>
      <c r="J25" s="9">
        <v>46.78</v>
      </c>
      <c r="K25" s="9">
        <v>36.700000000000003</v>
      </c>
      <c r="L25" s="9">
        <v>7209.26</v>
      </c>
      <c r="M25" s="9">
        <v>480.6</v>
      </c>
      <c r="N25" s="9">
        <v>271.06</v>
      </c>
      <c r="O25" s="9">
        <v>124.14</v>
      </c>
      <c r="P25" s="9">
        <v>507.53</v>
      </c>
      <c r="Q25" s="9">
        <v>67.67</v>
      </c>
      <c r="R25" s="9">
        <v>52.56</v>
      </c>
      <c r="S25" s="14">
        <v>32.94</v>
      </c>
      <c r="T25" s="13">
        <v>2</v>
      </c>
      <c r="U25" s="34">
        <v>7</v>
      </c>
      <c r="V25" s="34">
        <v>7</v>
      </c>
    </row>
    <row r="26" spans="1:22" x14ac:dyDescent="0.25">
      <c r="A26" s="34">
        <v>8</v>
      </c>
      <c r="B26" s="13" t="s">
        <v>47</v>
      </c>
      <c r="C26" s="9">
        <v>350</v>
      </c>
      <c r="D26" s="9">
        <v>175</v>
      </c>
      <c r="E26" s="9">
        <v>7</v>
      </c>
      <c r="F26" s="9">
        <v>11</v>
      </c>
      <c r="G26" s="9">
        <v>328</v>
      </c>
      <c r="H26" s="9">
        <v>84</v>
      </c>
      <c r="I26" s="9">
        <v>14</v>
      </c>
      <c r="J26" s="9">
        <v>63.14</v>
      </c>
      <c r="K26" s="9">
        <v>49.6</v>
      </c>
      <c r="L26" s="9">
        <v>13559.01</v>
      </c>
      <c r="M26" s="9">
        <v>774.8</v>
      </c>
      <c r="N26" s="9">
        <v>433.96</v>
      </c>
      <c r="O26" s="9">
        <v>146.54</v>
      </c>
      <c r="P26" s="9">
        <v>984.34</v>
      </c>
      <c r="Q26" s="9">
        <v>112.5</v>
      </c>
      <c r="R26" s="9">
        <v>86.79</v>
      </c>
      <c r="S26" s="14">
        <v>39.479999999999997</v>
      </c>
      <c r="T26" s="13">
        <v>2</v>
      </c>
      <c r="U26" s="34">
        <v>8</v>
      </c>
      <c r="V26" s="34">
        <v>8</v>
      </c>
    </row>
    <row r="27" spans="1:22" x14ac:dyDescent="0.25">
      <c r="A27" s="34">
        <v>9</v>
      </c>
      <c r="B27" s="13" t="s">
        <v>51</v>
      </c>
      <c r="C27" s="9">
        <v>400</v>
      </c>
      <c r="D27" s="9">
        <v>200</v>
      </c>
      <c r="E27" s="9">
        <v>8</v>
      </c>
      <c r="F27" s="9">
        <v>13</v>
      </c>
      <c r="G27" s="9">
        <v>374</v>
      </c>
      <c r="H27" s="9">
        <v>96</v>
      </c>
      <c r="I27" s="9">
        <v>16</v>
      </c>
      <c r="J27" s="9">
        <v>84.12</v>
      </c>
      <c r="K27" s="9">
        <v>66</v>
      </c>
      <c r="L27" s="9">
        <v>23704.43</v>
      </c>
      <c r="M27" s="9">
        <v>1185.2</v>
      </c>
      <c r="N27" s="9">
        <v>663.13</v>
      </c>
      <c r="O27" s="9">
        <v>167.87</v>
      </c>
      <c r="P27" s="9">
        <v>1736.39</v>
      </c>
      <c r="Q27" s="9">
        <v>173.64</v>
      </c>
      <c r="R27" s="9">
        <v>133.82</v>
      </c>
      <c r="S27" s="14">
        <v>45.43</v>
      </c>
      <c r="T27" s="13">
        <v>2</v>
      </c>
      <c r="U27" s="34">
        <v>9</v>
      </c>
      <c r="V27" s="34">
        <v>9</v>
      </c>
    </row>
    <row r="28" spans="1:22" x14ac:dyDescent="0.25">
      <c r="A28" s="34">
        <v>10</v>
      </c>
      <c r="B28" s="13" t="s">
        <v>55</v>
      </c>
      <c r="C28" s="9">
        <v>450</v>
      </c>
      <c r="D28" s="9">
        <v>200</v>
      </c>
      <c r="E28" s="9">
        <v>9</v>
      </c>
      <c r="F28" s="9">
        <v>14</v>
      </c>
      <c r="G28" s="9">
        <v>422</v>
      </c>
      <c r="H28" s="9">
        <v>95.5</v>
      </c>
      <c r="I28" s="9">
        <v>18</v>
      </c>
      <c r="J28" s="9">
        <v>96.76</v>
      </c>
      <c r="K28" s="9">
        <v>76</v>
      </c>
      <c r="L28" s="9">
        <v>33450.76</v>
      </c>
      <c r="M28" s="9">
        <v>1486.7</v>
      </c>
      <c r="N28" s="9">
        <v>839.53</v>
      </c>
      <c r="O28" s="9">
        <v>185.93</v>
      </c>
      <c r="P28" s="9">
        <v>1871.57</v>
      </c>
      <c r="Q28" s="9">
        <v>187.16</v>
      </c>
      <c r="R28" s="9">
        <v>145.46</v>
      </c>
      <c r="S28" s="14">
        <v>43.98</v>
      </c>
      <c r="T28" s="13">
        <v>2</v>
      </c>
      <c r="U28" s="34">
        <v>10</v>
      </c>
      <c r="V28" s="34">
        <v>10</v>
      </c>
    </row>
    <row r="29" spans="1:22" x14ac:dyDescent="0.25">
      <c r="A29" s="34">
        <v>11</v>
      </c>
      <c r="B29" s="13" t="s">
        <v>59</v>
      </c>
      <c r="C29" s="9">
        <v>496</v>
      </c>
      <c r="D29" s="9">
        <v>199</v>
      </c>
      <c r="E29" s="9">
        <v>9</v>
      </c>
      <c r="F29" s="9">
        <v>14</v>
      </c>
      <c r="G29" s="9">
        <v>468</v>
      </c>
      <c r="H29" s="9">
        <v>95</v>
      </c>
      <c r="I29" s="9">
        <v>20</v>
      </c>
      <c r="J29" s="9">
        <v>101.27</v>
      </c>
      <c r="K29" s="9">
        <v>79.5</v>
      </c>
      <c r="L29" s="9">
        <v>41869.08</v>
      </c>
      <c r="M29" s="9">
        <v>1688.3</v>
      </c>
      <c r="N29" s="9">
        <v>957.23</v>
      </c>
      <c r="O29" s="9">
        <v>203.33</v>
      </c>
      <c r="P29" s="9">
        <v>1844.89</v>
      </c>
      <c r="Q29" s="9">
        <v>185.42</v>
      </c>
      <c r="R29" s="9">
        <v>144.88</v>
      </c>
      <c r="S29" s="14">
        <v>42.68</v>
      </c>
      <c r="T29" s="13">
        <v>2</v>
      </c>
      <c r="U29" s="34">
        <v>11</v>
      </c>
      <c r="V29" s="34">
        <v>11</v>
      </c>
    </row>
    <row r="30" spans="1:22" x14ac:dyDescent="0.25">
      <c r="A30" s="34">
        <v>12</v>
      </c>
      <c r="B30" s="13" t="s">
        <v>64</v>
      </c>
      <c r="C30" s="9">
        <v>547</v>
      </c>
      <c r="D30" s="9">
        <v>220</v>
      </c>
      <c r="E30" s="9">
        <v>10</v>
      </c>
      <c r="F30" s="9">
        <v>15.5</v>
      </c>
      <c r="G30" s="9">
        <v>516</v>
      </c>
      <c r="H30" s="9">
        <v>105</v>
      </c>
      <c r="I30" s="9">
        <v>24</v>
      </c>
      <c r="J30" s="9">
        <v>124.74</v>
      </c>
      <c r="K30" s="9">
        <v>97.9</v>
      </c>
      <c r="L30" s="9">
        <v>62784.45</v>
      </c>
      <c r="M30" s="9">
        <v>2295.6</v>
      </c>
      <c r="N30" s="9">
        <v>1301.49</v>
      </c>
      <c r="O30" s="9">
        <v>224.34</v>
      </c>
      <c r="P30" s="9">
        <v>2761.34</v>
      </c>
      <c r="Q30" s="9">
        <v>251.03</v>
      </c>
      <c r="R30" s="9">
        <v>196.56</v>
      </c>
      <c r="S30" s="14">
        <v>47.05</v>
      </c>
      <c r="T30" s="13">
        <v>2</v>
      </c>
      <c r="U30" s="34">
        <v>12</v>
      </c>
      <c r="V30" s="34">
        <v>12</v>
      </c>
    </row>
    <row r="31" spans="1:22" x14ac:dyDescent="0.25">
      <c r="A31" s="34">
        <v>13</v>
      </c>
      <c r="B31" s="13" t="s">
        <v>68</v>
      </c>
      <c r="C31" s="9">
        <v>600</v>
      </c>
      <c r="D31" s="9">
        <v>200</v>
      </c>
      <c r="E31" s="9">
        <v>11</v>
      </c>
      <c r="F31" s="9">
        <v>17</v>
      </c>
      <c r="G31" s="9">
        <v>566</v>
      </c>
      <c r="H31" s="9">
        <v>94.5</v>
      </c>
      <c r="I31" s="9">
        <v>22</v>
      </c>
      <c r="J31" s="9">
        <v>134.41</v>
      </c>
      <c r="K31" s="9">
        <v>105.5</v>
      </c>
      <c r="L31" s="9">
        <v>77632.25</v>
      </c>
      <c r="M31" s="9">
        <v>2587.6999999999998</v>
      </c>
      <c r="N31" s="9">
        <v>1489.36</v>
      </c>
      <c r="O31" s="9">
        <v>240.32</v>
      </c>
      <c r="P31" s="9">
        <v>2278.16</v>
      </c>
      <c r="Q31" s="9">
        <v>227.82</v>
      </c>
      <c r="R31" s="9">
        <v>180.72</v>
      </c>
      <c r="S31" s="14">
        <v>41.17</v>
      </c>
      <c r="T31" s="13">
        <v>2</v>
      </c>
      <c r="U31" s="34">
        <v>13</v>
      </c>
      <c r="V31" s="34">
        <v>13</v>
      </c>
    </row>
    <row r="32" spans="1:22" ht="15.75" thickBot="1" x14ac:dyDescent="0.3">
      <c r="A32" s="35">
        <v>14</v>
      </c>
      <c r="B32" s="15" t="s">
        <v>72</v>
      </c>
      <c r="C32" s="16">
        <v>697</v>
      </c>
      <c r="D32" s="16">
        <v>260</v>
      </c>
      <c r="E32" s="16">
        <v>13</v>
      </c>
      <c r="F32" s="16">
        <v>18.5</v>
      </c>
      <c r="G32" s="16">
        <v>660</v>
      </c>
      <c r="H32" s="16">
        <v>123.5</v>
      </c>
      <c r="I32" s="16">
        <v>24</v>
      </c>
      <c r="J32" s="16">
        <v>186.94</v>
      </c>
      <c r="K32" s="16">
        <v>146.80000000000001</v>
      </c>
      <c r="L32" s="16">
        <v>147101.92000000001</v>
      </c>
      <c r="M32" s="16">
        <v>4221</v>
      </c>
      <c r="N32" s="16">
        <v>2419.9</v>
      </c>
      <c r="O32" s="16">
        <v>280.51</v>
      </c>
      <c r="P32" s="16">
        <v>5439.31</v>
      </c>
      <c r="Q32" s="16">
        <v>418.41</v>
      </c>
      <c r="R32" s="16">
        <v>329.52</v>
      </c>
      <c r="S32" s="17">
        <v>53.94</v>
      </c>
      <c r="T32" s="15">
        <v>2</v>
      </c>
      <c r="U32" s="35">
        <v>14</v>
      </c>
      <c r="V32" s="35">
        <v>14</v>
      </c>
    </row>
    <row r="33" spans="1:22" x14ac:dyDescent="0.25">
      <c r="A33" s="201">
        <v>1</v>
      </c>
      <c r="B33" s="10" t="s">
        <v>35</v>
      </c>
      <c r="C33" s="11">
        <v>208</v>
      </c>
      <c r="D33" s="11">
        <v>102</v>
      </c>
      <c r="E33" s="11">
        <v>8</v>
      </c>
      <c r="F33" s="11">
        <v>12</v>
      </c>
      <c r="G33" s="11">
        <v>184</v>
      </c>
      <c r="H33" s="11">
        <v>47</v>
      </c>
      <c r="I33" s="11">
        <v>11</v>
      </c>
      <c r="J33" s="11">
        <v>40.24</v>
      </c>
      <c r="K33" s="11">
        <v>31.6</v>
      </c>
      <c r="L33" s="11">
        <v>2852.62</v>
      </c>
      <c r="M33" s="11">
        <v>274.3</v>
      </c>
      <c r="N33" s="11">
        <v>158.46</v>
      </c>
      <c r="O33" s="11">
        <v>84.2</v>
      </c>
      <c r="P33" s="11">
        <v>213.5</v>
      </c>
      <c r="Q33" s="11">
        <v>41.86</v>
      </c>
      <c r="R33" s="11">
        <v>33.020000000000003</v>
      </c>
      <c r="S33" s="12">
        <v>23.03</v>
      </c>
      <c r="T33" s="10">
        <v>3</v>
      </c>
      <c r="U33" s="33">
        <v>1</v>
      </c>
      <c r="V33" s="201">
        <v>1</v>
      </c>
    </row>
    <row r="34" spans="1:22" x14ac:dyDescent="0.25">
      <c r="A34" s="202">
        <v>2</v>
      </c>
      <c r="B34" s="13" t="s">
        <v>38</v>
      </c>
      <c r="C34" s="9">
        <v>255</v>
      </c>
      <c r="D34" s="9">
        <v>126</v>
      </c>
      <c r="E34" s="9">
        <v>7.5</v>
      </c>
      <c r="F34" s="9">
        <v>11.5</v>
      </c>
      <c r="G34" s="9">
        <v>232</v>
      </c>
      <c r="H34" s="9">
        <v>59.25</v>
      </c>
      <c r="I34" s="9">
        <v>12</v>
      </c>
      <c r="J34" s="9">
        <v>47.62</v>
      </c>
      <c r="K34" s="9">
        <v>37.4</v>
      </c>
      <c r="L34" s="9">
        <v>5238.16</v>
      </c>
      <c r="M34" s="9">
        <v>410.8</v>
      </c>
      <c r="N34" s="9">
        <v>233.88</v>
      </c>
      <c r="O34" s="9">
        <v>104.88</v>
      </c>
      <c r="P34" s="9">
        <v>384.79</v>
      </c>
      <c r="Q34" s="9">
        <v>61.08</v>
      </c>
      <c r="R34" s="9">
        <v>47.67</v>
      </c>
      <c r="S34" s="14">
        <v>28.43</v>
      </c>
      <c r="T34" s="13">
        <v>3</v>
      </c>
      <c r="U34" s="34">
        <v>2</v>
      </c>
      <c r="V34" s="202">
        <v>2</v>
      </c>
    </row>
    <row r="35" spans="1:22" x14ac:dyDescent="0.25">
      <c r="A35" s="202">
        <v>3</v>
      </c>
      <c r="B35" s="13" t="s">
        <v>42</v>
      </c>
      <c r="C35" s="9">
        <v>305</v>
      </c>
      <c r="D35" s="9">
        <v>151</v>
      </c>
      <c r="E35" s="9">
        <v>8</v>
      </c>
      <c r="F35" s="9">
        <v>11.5</v>
      </c>
      <c r="G35" s="9">
        <v>282</v>
      </c>
      <c r="H35" s="9">
        <v>71.5</v>
      </c>
      <c r="I35" s="9">
        <v>13</v>
      </c>
      <c r="J35" s="9">
        <v>58.74</v>
      </c>
      <c r="K35" s="9">
        <v>46.1</v>
      </c>
      <c r="L35" s="9">
        <v>9254.92</v>
      </c>
      <c r="M35" s="9">
        <v>606.9</v>
      </c>
      <c r="N35" s="9">
        <v>344.37</v>
      </c>
      <c r="O35" s="9">
        <v>125.52</v>
      </c>
      <c r="P35" s="9">
        <v>661.88</v>
      </c>
      <c r="Q35" s="9">
        <v>87.67</v>
      </c>
      <c r="R35" s="9">
        <v>68.31</v>
      </c>
      <c r="S35" s="14">
        <v>33.57</v>
      </c>
      <c r="T35" s="13">
        <v>3</v>
      </c>
      <c r="U35" s="34">
        <v>3</v>
      </c>
      <c r="V35" s="202">
        <v>3</v>
      </c>
    </row>
    <row r="36" spans="1:22" x14ac:dyDescent="0.25">
      <c r="A36" s="202">
        <v>4</v>
      </c>
      <c r="B36" s="13" t="s">
        <v>48</v>
      </c>
      <c r="C36" s="9">
        <v>355</v>
      </c>
      <c r="D36" s="9">
        <v>176</v>
      </c>
      <c r="E36" s="9">
        <v>8.5</v>
      </c>
      <c r="F36" s="9">
        <v>13.5</v>
      </c>
      <c r="G36" s="9">
        <v>328</v>
      </c>
      <c r="H36" s="9">
        <v>83.75</v>
      </c>
      <c r="I36" s="9">
        <v>14</v>
      </c>
      <c r="J36" s="9">
        <v>77.08</v>
      </c>
      <c r="K36" s="9">
        <v>60.5</v>
      </c>
      <c r="L36" s="9">
        <v>16797.02</v>
      </c>
      <c r="M36" s="9">
        <v>946.3</v>
      </c>
      <c r="N36" s="9">
        <v>533.54</v>
      </c>
      <c r="O36" s="9">
        <v>147.62</v>
      </c>
      <c r="P36" s="9">
        <v>1229.3599999999999</v>
      </c>
      <c r="Q36" s="9">
        <v>139.69999999999999</v>
      </c>
      <c r="R36" s="9">
        <v>108.13</v>
      </c>
      <c r="S36" s="14">
        <v>39.94</v>
      </c>
      <c r="T36" s="13">
        <v>3</v>
      </c>
      <c r="U36" s="34">
        <v>4</v>
      </c>
      <c r="V36" s="202">
        <v>4</v>
      </c>
    </row>
    <row r="37" spans="1:22" x14ac:dyDescent="0.25">
      <c r="A37" s="202">
        <v>5</v>
      </c>
      <c r="B37" s="13" t="s">
        <v>52</v>
      </c>
      <c r="C37" s="9">
        <v>406</v>
      </c>
      <c r="D37" s="9">
        <v>201</v>
      </c>
      <c r="E37" s="9">
        <v>9.5</v>
      </c>
      <c r="F37" s="9">
        <v>16</v>
      </c>
      <c r="G37" s="9">
        <v>374</v>
      </c>
      <c r="H37" s="9">
        <v>95.75</v>
      </c>
      <c r="I37" s="9">
        <v>16</v>
      </c>
      <c r="J37" s="9">
        <v>102.05</v>
      </c>
      <c r="K37" s="9">
        <v>80.099999999999994</v>
      </c>
      <c r="L37" s="9">
        <v>29352.45</v>
      </c>
      <c r="M37" s="9">
        <v>1445.9</v>
      </c>
      <c r="N37" s="9">
        <v>813.38</v>
      </c>
      <c r="O37" s="9">
        <v>169.6</v>
      </c>
      <c r="P37" s="9">
        <v>2169.89</v>
      </c>
      <c r="Q37" s="9">
        <v>215.91</v>
      </c>
      <c r="R37" s="9">
        <v>166.74</v>
      </c>
      <c r="S37" s="14">
        <v>46.11</v>
      </c>
      <c r="T37" s="13">
        <v>3</v>
      </c>
      <c r="U37" s="34">
        <v>5</v>
      </c>
      <c r="V37" s="202">
        <v>5</v>
      </c>
    </row>
    <row r="38" spans="1:22" x14ac:dyDescent="0.25">
      <c r="A38" s="202">
        <v>6</v>
      </c>
      <c r="B38" s="13" t="s">
        <v>56</v>
      </c>
      <c r="C38" s="9">
        <v>456</v>
      </c>
      <c r="D38" s="9">
        <v>201</v>
      </c>
      <c r="E38" s="9">
        <v>10.5</v>
      </c>
      <c r="F38" s="9">
        <v>17</v>
      </c>
      <c r="G38" s="9">
        <v>422</v>
      </c>
      <c r="H38" s="9">
        <v>95.25</v>
      </c>
      <c r="I38" s="9">
        <v>18</v>
      </c>
      <c r="J38" s="9">
        <v>115.43</v>
      </c>
      <c r="K38" s="9">
        <v>90.6</v>
      </c>
      <c r="L38" s="9">
        <v>40710.410000000003</v>
      </c>
      <c r="M38" s="9">
        <v>1785.5</v>
      </c>
      <c r="N38" s="9">
        <v>1012.55</v>
      </c>
      <c r="O38" s="9">
        <v>187.8</v>
      </c>
      <c r="P38" s="9">
        <v>2307.62</v>
      </c>
      <c r="Q38" s="9">
        <v>229.61</v>
      </c>
      <c r="R38" s="9">
        <v>178.81</v>
      </c>
      <c r="S38" s="14">
        <v>44.71</v>
      </c>
      <c r="T38" s="13">
        <v>3</v>
      </c>
      <c r="U38" s="34">
        <v>7</v>
      </c>
      <c r="V38" s="202">
        <v>6</v>
      </c>
    </row>
    <row r="39" spans="1:22" x14ac:dyDescent="0.25">
      <c r="A39" s="202">
        <v>7</v>
      </c>
      <c r="B39" s="13" t="s">
        <v>60</v>
      </c>
      <c r="C39" s="9">
        <v>500</v>
      </c>
      <c r="D39" s="9">
        <v>200</v>
      </c>
      <c r="E39" s="9">
        <v>10</v>
      </c>
      <c r="F39" s="9">
        <v>16</v>
      </c>
      <c r="G39" s="9">
        <v>468</v>
      </c>
      <c r="H39" s="9">
        <v>95</v>
      </c>
      <c r="I39" s="9">
        <v>20</v>
      </c>
      <c r="J39" s="9">
        <v>114.23</v>
      </c>
      <c r="K39" s="9">
        <v>89.7</v>
      </c>
      <c r="L39" s="9">
        <v>47846.05</v>
      </c>
      <c r="M39" s="9">
        <v>1913.8</v>
      </c>
      <c r="N39" s="9">
        <v>1087.5899999999999</v>
      </c>
      <c r="O39" s="9">
        <v>204.66</v>
      </c>
      <c r="P39" s="9">
        <v>2140.79</v>
      </c>
      <c r="Q39" s="9">
        <v>214.08</v>
      </c>
      <c r="R39" s="9">
        <v>167.48</v>
      </c>
      <c r="S39" s="14">
        <v>43.29</v>
      </c>
      <c r="T39" s="13">
        <v>3</v>
      </c>
      <c r="U39" s="34">
        <v>6</v>
      </c>
      <c r="V39" s="202">
        <v>7</v>
      </c>
    </row>
    <row r="40" spans="1:22" x14ac:dyDescent="0.25">
      <c r="A40" s="202">
        <v>8</v>
      </c>
      <c r="B40" s="13" t="s">
        <v>65</v>
      </c>
      <c r="C40" s="9">
        <v>553</v>
      </c>
      <c r="D40" s="9">
        <v>221</v>
      </c>
      <c r="E40" s="9">
        <v>12</v>
      </c>
      <c r="F40" s="9">
        <v>18.5</v>
      </c>
      <c r="G40" s="9">
        <v>516</v>
      </c>
      <c r="H40" s="9">
        <v>104.5</v>
      </c>
      <c r="I40" s="9">
        <v>24</v>
      </c>
      <c r="J40" s="9">
        <v>148.63</v>
      </c>
      <c r="K40" s="9">
        <v>116.7</v>
      </c>
      <c r="L40" s="9">
        <v>75321.22</v>
      </c>
      <c r="M40" s="9">
        <v>2724.1</v>
      </c>
      <c r="N40" s="9">
        <v>1554.49</v>
      </c>
      <c r="O40" s="9">
        <v>225.11</v>
      </c>
      <c r="P40" s="9">
        <v>3342.92</v>
      </c>
      <c r="Q40" s="9">
        <v>302.52999999999997</v>
      </c>
      <c r="R40" s="9">
        <v>237.99</v>
      </c>
      <c r="S40" s="14">
        <v>47.42</v>
      </c>
      <c r="T40" s="13">
        <v>3</v>
      </c>
      <c r="U40" s="34">
        <v>8</v>
      </c>
      <c r="V40" s="202">
        <v>8</v>
      </c>
    </row>
    <row r="41" spans="1:22" x14ac:dyDescent="0.25">
      <c r="A41" s="202">
        <v>9</v>
      </c>
      <c r="B41" s="13" t="s">
        <v>69</v>
      </c>
      <c r="C41" s="9">
        <v>604</v>
      </c>
      <c r="D41" s="9">
        <v>201</v>
      </c>
      <c r="E41" s="9">
        <v>12.5</v>
      </c>
      <c r="F41" s="9">
        <v>19</v>
      </c>
      <c r="G41" s="9">
        <v>566</v>
      </c>
      <c r="H41" s="9">
        <v>94.25</v>
      </c>
      <c r="I41" s="9">
        <v>22</v>
      </c>
      <c r="J41" s="9">
        <v>151.28</v>
      </c>
      <c r="K41" s="9">
        <v>118.8</v>
      </c>
      <c r="L41" s="9">
        <v>87472.1</v>
      </c>
      <c r="M41" s="9">
        <v>2896.4</v>
      </c>
      <c r="N41" s="9">
        <v>1675.38</v>
      </c>
      <c r="O41" s="9">
        <v>240.46</v>
      </c>
      <c r="P41" s="9">
        <v>2586.62</v>
      </c>
      <c r="Q41" s="9">
        <v>257.38</v>
      </c>
      <c r="R41" s="9">
        <v>205.28</v>
      </c>
      <c r="S41" s="14">
        <v>41.35</v>
      </c>
      <c r="T41" s="13">
        <v>3</v>
      </c>
      <c r="U41" s="34">
        <v>9</v>
      </c>
      <c r="V41" s="202">
        <v>9</v>
      </c>
    </row>
    <row r="42" spans="1:22" ht="15.75" thickBot="1" x14ac:dyDescent="0.3">
      <c r="A42" s="203">
        <v>10</v>
      </c>
      <c r="B42" s="15" t="s">
        <v>73</v>
      </c>
      <c r="C42" s="16">
        <v>702</v>
      </c>
      <c r="D42" s="16">
        <v>261</v>
      </c>
      <c r="E42" s="16">
        <v>14.5</v>
      </c>
      <c r="F42" s="16">
        <v>21</v>
      </c>
      <c r="G42" s="16">
        <v>660</v>
      </c>
      <c r="H42" s="16">
        <v>123.25</v>
      </c>
      <c r="I42" s="16">
        <v>24</v>
      </c>
      <c r="J42" s="16">
        <v>210.26</v>
      </c>
      <c r="K42" s="16">
        <v>165.1</v>
      </c>
      <c r="L42" s="16">
        <v>167085.04999999999</v>
      </c>
      <c r="M42" s="16">
        <v>4760.3</v>
      </c>
      <c r="N42" s="16">
        <v>2736.06</v>
      </c>
      <c r="O42" s="16">
        <v>281.89</v>
      </c>
      <c r="P42" s="16">
        <v>6248.49</v>
      </c>
      <c r="Q42" s="16">
        <v>478.81</v>
      </c>
      <c r="R42" s="16">
        <v>378.1</v>
      </c>
      <c r="S42" s="17">
        <v>54.51</v>
      </c>
      <c r="T42" s="15">
        <v>3</v>
      </c>
      <c r="U42" s="35">
        <v>10</v>
      </c>
      <c r="V42" s="203">
        <v>10</v>
      </c>
    </row>
    <row r="43" spans="1:22" x14ac:dyDescent="0.25">
      <c r="A43" s="33">
        <v>1</v>
      </c>
      <c r="B43" s="10" t="s">
        <v>39</v>
      </c>
      <c r="C43" s="11">
        <v>260</v>
      </c>
      <c r="D43" s="11">
        <v>127</v>
      </c>
      <c r="E43" s="11">
        <v>9</v>
      </c>
      <c r="F43" s="11">
        <v>14</v>
      </c>
      <c r="G43" s="11">
        <v>232</v>
      </c>
      <c r="H43" s="11">
        <v>59</v>
      </c>
      <c r="I43" s="11">
        <v>12</v>
      </c>
      <c r="J43" s="11">
        <v>57.68</v>
      </c>
      <c r="K43" s="11">
        <v>45.3</v>
      </c>
      <c r="L43" s="11">
        <v>6481.01</v>
      </c>
      <c r="M43" s="11">
        <v>498.5</v>
      </c>
      <c r="N43" s="11">
        <v>286.25</v>
      </c>
      <c r="O43" s="11">
        <v>106</v>
      </c>
      <c r="P43" s="11">
        <v>480.07</v>
      </c>
      <c r="Q43" s="11">
        <v>75.599999999999994</v>
      </c>
      <c r="R43" s="11">
        <v>59.24</v>
      </c>
      <c r="S43" s="12">
        <v>28.85</v>
      </c>
      <c r="T43" s="10">
        <v>4</v>
      </c>
      <c r="U43" s="33">
        <v>1</v>
      </c>
      <c r="V43" s="33">
        <v>1</v>
      </c>
    </row>
    <row r="44" spans="1:22" x14ac:dyDescent="0.25">
      <c r="A44" s="34">
        <v>2</v>
      </c>
      <c r="B44" s="13" t="s">
        <v>43</v>
      </c>
      <c r="C44" s="9">
        <v>310</v>
      </c>
      <c r="D44" s="9">
        <v>152</v>
      </c>
      <c r="E44" s="9">
        <v>9.5</v>
      </c>
      <c r="F44" s="9">
        <v>14</v>
      </c>
      <c r="G44" s="9">
        <v>282</v>
      </c>
      <c r="H44" s="9">
        <v>71.25</v>
      </c>
      <c r="I44" s="9">
        <v>13</v>
      </c>
      <c r="J44" s="9">
        <v>70.8</v>
      </c>
      <c r="K44" s="9">
        <v>55.6</v>
      </c>
      <c r="L44" s="9">
        <v>11381.41</v>
      </c>
      <c r="M44" s="9">
        <v>734.3</v>
      </c>
      <c r="N44" s="9">
        <v>419.4</v>
      </c>
      <c r="O44" s="9">
        <v>126.79</v>
      </c>
      <c r="P44" s="9">
        <v>822.37</v>
      </c>
      <c r="Q44" s="9">
        <v>108.21</v>
      </c>
      <c r="R44" s="9">
        <v>84.6</v>
      </c>
      <c r="S44" s="14">
        <v>34.08</v>
      </c>
      <c r="T44" s="13">
        <v>4</v>
      </c>
      <c r="U44" s="34">
        <v>2</v>
      </c>
      <c r="V44" s="34">
        <v>2</v>
      </c>
    </row>
    <row r="45" spans="1:22" x14ac:dyDescent="0.25">
      <c r="A45" s="34">
        <v>3</v>
      </c>
      <c r="B45" s="13" t="s">
        <v>49</v>
      </c>
      <c r="C45" s="9">
        <v>361</v>
      </c>
      <c r="D45" s="9">
        <v>177</v>
      </c>
      <c r="E45" s="9">
        <v>10</v>
      </c>
      <c r="F45" s="9">
        <v>16.5</v>
      </c>
      <c r="G45" s="9">
        <v>328</v>
      </c>
      <c r="H45" s="9">
        <v>83.5</v>
      </c>
      <c r="I45" s="9">
        <v>14</v>
      </c>
      <c r="J45" s="9">
        <v>92.89</v>
      </c>
      <c r="K45" s="9">
        <v>72.900000000000006</v>
      </c>
      <c r="L45" s="9">
        <v>20719.71</v>
      </c>
      <c r="M45" s="9">
        <v>1147.9000000000001</v>
      </c>
      <c r="N45" s="9">
        <v>651.07000000000005</v>
      </c>
      <c r="O45" s="9">
        <v>149.35</v>
      </c>
      <c r="P45" s="9">
        <v>1528.9</v>
      </c>
      <c r="Q45" s="9">
        <v>172.76</v>
      </c>
      <c r="R45" s="9">
        <v>134.02000000000001</v>
      </c>
      <c r="S45" s="14">
        <v>40.57</v>
      </c>
      <c r="T45" s="13">
        <v>4</v>
      </c>
      <c r="U45" s="34">
        <v>3</v>
      </c>
      <c r="V45" s="34">
        <v>3</v>
      </c>
    </row>
    <row r="46" spans="1:22" x14ac:dyDescent="0.25">
      <c r="A46" s="34">
        <v>4</v>
      </c>
      <c r="B46" s="13" t="s">
        <v>53</v>
      </c>
      <c r="C46" s="9">
        <v>412</v>
      </c>
      <c r="D46" s="9">
        <v>202</v>
      </c>
      <c r="E46" s="9">
        <v>11</v>
      </c>
      <c r="F46" s="9">
        <v>19</v>
      </c>
      <c r="G46" s="9">
        <v>374</v>
      </c>
      <c r="H46" s="9">
        <v>95.5</v>
      </c>
      <c r="I46" s="9">
        <v>16</v>
      </c>
      <c r="J46" s="9">
        <v>120.1</v>
      </c>
      <c r="K46" s="9">
        <v>94.3</v>
      </c>
      <c r="L46" s="9">
        <v>35196.83</v>
      </c>
      <c r="M46" s="9">
        <v>1708.6</v>
      </c>
      <c r="N46" s="9">
        <v>966.65</v>
      </c>
      <c r="O46" s="9">
        <v>171.19</v>
      </c>
      <c r="P46" s="9">
        <v>2616.25</v>
      </c>
      <c r="Q46" s="9">
        <v>259.02999999999997</v>
      </c>
      <c r="R46" s="9">
        <v>200.47</v>
      </c>
      <c r="S46" s="14">
        <v>46.67</v>
      </c>
      <c r="T46" s="13">
        <v>4</v>
      </c>
      <c r="U46" s="34">
        <v>4</v>
      </c>
      <c r="V46" s="34">
        <v>4</v>
      </c>
    </row>
    <row r="47" spans="1:22" x14ac:dyDescent="0.25">
      <c r="A47" s="34">
        <v>5</v>
      </c>
      <c r="B47" s="13" t="s">
        <v>57</v>
      </c>
      <c r="C47" s="9">
        <v>462</v>
      </c>
      <c r="D47" s="9">
        <v>202</v>
      </c>
      <c r="E47" s="9">
        <v>12</v>
      </c>
      <c r="F47" s="9">
        <v>20</v>
      </c>
      <c r="G47" s="9">
        <v>422</v>
      </c>
      <c r="H47" s="9">
        <v>95</v>
      </c>
      <c r="I47" s="9">
        <v>18</v>
      </c>
      <c r="J47" s="9">
        <v>134.22</v>
      </c>
      <c r="K47" s="9">
        <v>105.4</v>
      </c>
      <c r="L47" s="9">
        <v>48197.42</v>
      </c>
      <c r="M47" s="9">
        <v>2086.5</v>
      </c>
      <c r="N47" s="9">
        <v>1188.75</v>
      </c>
      <c r="O47" s="9">
        <v>189.5</v>
      </c>
      <c r="P47" s="9">
        <v>2756.66</v>
      </c>
      <c r="Q47" s="9">
        <v>272.94</v>
      </c>
      <c r="R47" s="9">
        <v>213.01</v>
      </c>
      <c r="S47" s="14">
        <v>45.32</v>
      </c>
      <c r="T47" s="13">
        <v>4</v>
      </c>
      <c r="U47" s="34">
        <v>5</v>
      </c>
      <c r="V47" s="34">
        <v>5</v>
      </c>
    </row>
    <row r="48" spans="1:22" x14ac:dyDescent="0.25">
      <c r="A48" s="34">
        <v>6</v>
      </c>
      <c r="B48" s="13" t="s">
        <v>61</v>
      </c>
      <c r="C48" s="9">
        <v>508</v>
      </c>
      <c r="D48" s="9">
        <v>201</v>
      </c>
      <c r="E48" s="9">
        <v>12</v>
      </c>
      <c r="F48" s="9">
        <v>20</v>
      </c>
      <c r="G48" s="9">
        <v>468</v>
      </c>
      <c r="H48" s="9">
        <v>94.5</v>
      </c>
      <c r="I48" s="9">
        <v>20</v>
      </c>
      <c r="J48" s="9">
        <v>139.99</v>
      </c>
      <c r="K48" s="9">
        <v>109.9</v>
      </c>
      <c r="L48" s="9">
        <v>59953.57</v>
      </c>
      <c r="M48" s="9">
        <v>2360.4</v>
      </c>
      <c r="N48" s="9">
        <v>1348.82</v>
      </c>
      <c r="O48" s="9">
        <v>206.94</v>
      </c>
      <c r="P48" s="9">
        <v>2717.85</v>
      </c>
      <c r="Q48" s="9">
        <v>270.43</v>
      </c>
      <c r="R48" s="9">
        <v>212.23</v>
      </c>
      <c r="S48" s="14">
        <v>44.06</v>
      </c>
      <c r="T48" s="13">
        <v>4</v>
      </c>
      <c r="U48" s="34">
        <v>6</v>
      </c>
      <c r="V48" s="34">
        <v>6</v>
      </c>
    </row>
    <row r="49" spans="1:22" x14ac:dyDescent="0.25">
      <c r="A49" s="34">
        <v>7</v>
      </c>
      <c r="B49" s="13" t="s">
        <v>66</v>
      </c>
      <c r="C49" s="9">
        <v>560</v>
      </c>
      <c r="D49" s="9">
        <v>222</v>
      </c>
      <c r="E49" s="9">
        <v>14</v>
      </c>
      <c r="F49" s="9">
        <v>22</v>
      </c>
      <c r="G49" s="9">
        <v>516</v>
      </c>
      <c r="H49" s="9">
        <v>104</v>
      </c>
      <c r="I49" s="9">
        <v>24</v>
      </c>
      <c r="J49" s="9">
        <v>174.86</v>
      </c>
      <c r="K49" s="9">
        <v>137.30000000000001</v>
      </c>
      <c r="L49" s="9">
        <v>89907.09</v>
      </c>
      <c r="M49" s="9">
        <v>3211</v>
      </c>
      <c r="N49" s="9">
        <v>1842.2</v>
      </c>
      <c r="O49" s="9">
        <v>226.75</v>
      </c>
      <c r="P49" s="9">
        <v>4032.07</v>
      </c>
      <c r="Q49" s="9">
        <v>363.25</v>
      </c>
      <c r="R49" s="9">
        <v>286.76</v>
      </c>
      <c r="S49" s="14">
        <v>48.02</v>
      </c>
      <c r="T49" s="13">
        <v>4</v>
      </c>
      <c r="U49" s="34">
        <v>7</v>
      </c>
      <c r="V49" s="34">
        <v>7</v>
      </c>
    </row>
    <row r="50" spans="1:22" x14ac:dyDescent="0.25">
      <c r="A50" s="34">
        <v>8</v>
      </c>
      <c r="B50" s="13" t="s">
        <v>70</v>
      </c>
      <c r="C50" s="9">
        <v>612</v>
      </c>
      <c r="D50" s="9">
        <v>202</v>
      </c>
      <c r="E50" s="9">
        <v>15</v>
      </c>
      <c r="F50" s="9">
        <v>23</v>
      </c>
      <c r="G50" s="9">
        <v>566</v>
      </c>
      <c r="H50" s="9">
        <v>93.5</v>
      </c>
      <c r="I50" s="9">
        <v>22</v>
      </c>
      <c r="J50" s="9">
        <v>181.97</v>
      </c>
      <c r="K50" s="9">
        <v>142.9</v>
      </c>
      <c r="L50" s="9">
        <v>106509.5</v>
      </c>
      <c r="M50" s="9">
        <v>3480.7</v>
      </c>
      <c r="N50" s="9">
        <v>2026.68</v>
      </c>
      <c r="O50" s="9">
        <v>241.93</v>
      </c>
      <c r="P50" s="9">
        <v>3182.62</v>
      </c>
      <c r="Q50" s="9">
        <v>315.11</v>
      </c>
      <c r="R50" s="9">
        <v>253.12</v>
      </c>
      <c r="S50" s="14">
        <v>41.82</v>
      </c>
      <c r="T50" s="13">
        <v>4</v>
      </c>
      <c r="U50" s="34">
        <v>8</v>
      </c>
      <c r="V50" s="34">
        <v>8</v>
      </c>
    </row>
    <row r="51" spans="1:22" ht="15.75" thickBot="1" x14ac:dyDescent="0.3">
      <c r="A51" s="35">
        <v>9</v>
      </c>
      <c r="B51" s="15" t="s">
        <v>74</v>
      </c>
      <c r="C51" s="16">
        <v>710</v>
      </c>
      <c r="D51" s="16">
        <v>262</v>
      </c>
      <c r="E51" s="16">
        <v>17</v>
      </c>
      <c r="F51" s="16">
        <v>25</v>
      </c>
      <c r="G51" s="16">
        <v>660</v>
      </c>
      <c r="H51" s="16">
        <v>122.5</v>
      </c>
      <c r="I51" s="16">
        <v>24</v>
      </c>
      <c r="J51" s="16">
        <v>248.14</v>
      </c>
      <c r="K51" s="16">
        <v>194.8</v>
      </c>
      <c r="L51" s="16">
        <v>199679.98</v>
      </c>
      <c r="M51" s="16">
        <v>5624.8</v>
      </c>
      <c r="N51" s="16">
        <v>3249.28</v>
      </c>
      <c r="O51" s="16">
        <v>283.67</v>
      </c>
      <c r="P51" s="16">
        <v>7531.16</v>
      </c>
      <c r="Q51" s="16">
        <v>574.9</v>
      </c>
      <c r="R51" s="16">
        <v>456.29</v>
      </c>
      <c r="S51" s="17">
        <v>55.09</v>
      </c>
      <c r="T51" s="15">
        <v>4</v>
      </c>
      <c r="U51" s="35">
        <v>9</v>
      </c>
      <c r="V51" s="35">
        <v>9</v>
      </c>
    </row>
    <row r="52" spans="1:22" ht="15.75" thickBot="1" x14ac:dyDescent="0.3">
      <c r="A52" s="28"/>
      <c r="B52" s="38" t="s">
        <v>62</v>
      </c>
      <c r="C52" s="39">
        <v>516</v>
      </c>
      <c r="D52" s="39">
        <v>202</v>
      </c>
      <c r="E52" s="39">
        <v>15</v>
      </c>
      <c r="F52" s="39">
        <v>24</v>
      </c>
      <c r="G52" s="39">
        <v>468</v>
      </c>
      <c r="H52" s="39">
        <v>93.5</v>
      </c>
      <c r="I52" s="39">
        <v>20</v>
      </c>
      <c r="J52" s="39">
        <v>170.59</v>
      </c>
      <c r="K52" s="39">
        <v>133.9</v>
      </c>
      <c r="L52" s="39">
        <v>73345.259999999995</v>
      </c>
      <c r="M52" s="39">
        <v>2842.8</v>
      </c>
      <c r="N52" s="39">
        <v>1642.68</v>
      </c>
      <c r="O52" s="39">
        <v>207.35</v>
      </c>
      <c r="P52" s="39">
        <v>3315.53</v>
      </c>
      <c r="Q52" s="39">
        <v>328.27</v>
      </c>
      <c r="R52" s="39">
        <v>260.04000000000002</v>
      </c>
      <c r="S52" s="40">
        <v>44.09</v>
      </c>
      <c r="T52" s="38">
        <v>5</v>
      </c>
      <c r="U52" s="28"/>
      <c r="V52" s="28"/>
    </row>
    <row r="53" spans="1:22" ht="15.75" thickBot="1" x14ac:dyDescent="0.3"/>
    <row r="54" spans="1:22" x14ac:dyDescent="0.25">
      <c r="A54" s="33">
        <v>1</v>
      </c>
      <c r="B54" s="10" t="s">
        <v>75</v>
      </c>
      <c r="C54" s="11">
        <v>190</v>
      </c>
      <c r="D54" s="11">
        <v>149</v>
      </c>
      <c r="E54" s="11">
        <v>5</v>
      </c>
      <c r="F54" s="11">
        <v>7</v>
      </c>
      <c r="G54" s="11">
        <v>176</v>
      </c>
      <c r="H54" s="11">
        <v>72</v>
      </c>
      <c r="I54" s="11">
        <v>13</v>
      </c>
      <c r="J54" s="11">
        <v>31.11</v>
      </c>
      <c r="K54" s="11">
        <v>24.4</v>
      </c>
      <c r="L54" s="11">
        <v>2079.6</v>
      </c>
      <c r="M54" s="11">
        <v>218.9</v>
      </c>
      <c r="N54" s="11">
        <v>120.97</v>
      </c>
      <c r="O54" s="11">
        <v>81.760000000000005</v>
      </c>
      <c r="P54" s="11">
        <v>386.62</v>
      </c>
      <c r="Q54" s="11">
        <v>51.9</v>
      </c>
      <c r="R54" s="11">
        <v>39.79</v>
      </c>
      <c r="S54" s="12">
        <v>35.25</v>
      </c>
      <c r="T54" s="36">
        <v>0</v>
      </c>
      <c r="U54" s="33">
        <v>1</v>
      </c>
      <c r="V54" s="33">
        <v>1</v>
      </c>
    </row>
    <row r="55" spans="1:22" x14ac:dyDescent="0.25">
      <c r="A55" s="34">
        <v>2</v>
      </c>
      <c r="B55" s="13" t="s">
        <v>82</v>
      </c>
      <c r="C55" s="9">
        <v>240</v>
      </c>
      <c r="D55" s="9">
        <v>174</v>
      </c>
      <c r="E55" s="9">
        <v>6</v>
      </c>
      <c r="F55" s="9">
        <v>9</v>
      </c>
      <c r="G55" s="9">
        <v>222</v>
      </c>
      <c r="H55" s="9">
        <v>84</v>
      </c>
      <c r="I55" s="9">
        <v>16</v>
      </c>
      <c r="J55" s="9">
        <v>46.84</v>
      </c>
      <c r="K55" s="9">
        <v>36.799999999999997</v>
      </c>
      <c r="L55" s="9">
        <v>4981.13</v>
      </c>
      <c r="M55" s="9">
        <v>415.1</v>
      </c>
      <c r="N55" s="9">
        <v>229.64</v>
      </c>
      <c r="O55" s="9">
        <v>103.13</v>
      </c>
      <c r="P55" s="9">
        <v>791.75</v>
      </c>
      <c r="Q55" s="9">
        <v>91.01</v>
      </c>
      <c r="R55" s="9">
        <v>69.84</v>
      </c>
      <c r="S55" s="14">
        <v>41.11</v>
      </c>
      <c r="T55" s="25">
        <v>0</v>
      </c>
      <c r="U55" s="34">
        <v>2</v>
      </c>
      <c r="V55" s="34">
        <v>2</v>
      </c>
    </row>
    <row r="56" spans="1:22" x14ac:dyDescent="0.25">
      <c r="A56" s="34">
        <v>3</v>
      </c>
      <c r="B56" s="13" t="s">
        <v>89</v>
      </c>
      <c r="C56" s="9">
        <v>290</v>
      </c>
      <c r="D56" s="9">
        <v>199</v>
      </c>
      <c r="E56" s="9">
        <v>7</v>
      </c>
      <c r="F56" s="9">
        <v>10</v>
      </c>
      <c r="G56" s="9">
        <v>270</v>
      </c>
      <c r="H56" s="9">
        <v>96</v>
      </c>
      <c r="I56" s="9">
        <v>18</v>
      </c>
      <c r="J56" s="9">
        <v>61.48</v>
      </c>
      <c r="K56" s="9">
        <v>48.3</v>
      </c>
      <c r="L56" s="9">
        <v>9429.75</v>
      </c>
      <c r="M56" s="9">
        <v>650.29999999999995</v>
      </c>
      <c r="N56" s="9">
        <v>360.6</v>
      </c>
      <c r="O56" s="9">
        <v>123.85</v>
      </c>
      <c r="P56" s="9">
        <v>1316.09</v>
      </c>
      <c r="Q56" s="9">
        <v>132.27000000000001</v>
      </c>
      <c r="R56" s="9">
        <v>101.7</v>
      </c>
      <c r="S56" s="14">
        <v>46.27</v>
      </c>
      <c r="T56" s="25">
        <v>0</v>
      </c>
      <c r="U56" s="34">
        <v>3</v>
      </c>
      <c r="V56" s="34">
        <v>3</v>
      </c>
    </row>
    <row r="57" spans="1:22" ht="15.75" thickBot="1" x14ac:dyDescent="0.3">
      <c r="A57" s="35">
        <v>4</v>
      </c>
      <c r="B57" s="15" t="s">
        <v>110</v>
      </c>
      <c r="C57" s="16">
        <v>434</v>
      </c>
      <c r="D57" s="16">
        <v>299</v>
      </c>
      <c r="E57" s="16">
        <v>10</v>
      </c>
      <c r="F57" s="16">
        <v>15</v>
      </c>
      <c r="G57" s="16">
        <v>404</v>
      </c>
      <c r="H57" s="16">
        <v>144.5</v>
      </c>
      <c r="I57" s="16">
        <v>24</v>
      </c>
      <c r="J57" s="16">
        <v>135.04</v>
      </c>
      <c r="K57" s="16">
        <v>106</v>
      </c>
      <c r="L57" s="16">
        <v>46794.17</v>
      </c>
      <c r="M57" s="16">
        <v>2156.4</v>
      </c>
      <c r="N57" s="16">
        <v>1192.24</v>
      </c>
      <c r="O57" s="16">
        <v>186.15</v>
      </c>
      <c r="P57" s="16">
        <v>6692.4</v>
      </c>
      <c r="Q57" s="16">
        <v>447.65</v>
      </c>
      <c r="R57" s="16">
        <v>342.87</v>
      </c>
      <c r="S57" s="17">
        <v>70.400000000000006</v>
      </c>
      <c r="T57" s="37">
        <v>0</v>
      </c>
      <c r="U57" s="35">
        <v>4</v>
      </c>
      <c r="V57" s="35">
        <v>4</v>
      </c>
    </row>
    <row r="58" spans="1:22" x14ac:dyDescent="0.25">
      <c r="A58" s="201">
        <v>1</v>
      </c>
      <c r="B58" s="10" t="s">
        <v>76</v>
      </c>
      <c r="C58" s="11">
        <v>194</v>
      </c>
      <c r="D58" s="11">
        <v>150</v>
      </c>
      <c r="E58" s="11">
        <v>6</v>
      </c>
      <c r="F58" s="11">
        <v>9</v>
      </c>
      <c r="G58" s="11">
        <v>176</v>
      </c>
      <c r="H58" s="11">
        <v>72</v>
      </c>
      <c r="I58" s="11">
        <v>13</v>
      </c>
      <c r="J58" s="11">
        <v>39.01</v>
      </c>
      <c r="K58" s="11">
        <v>30.6</v>
      </c>
      <c r="L58" s="11">
        <v>2689.74</v>
      </c>
      <c r="M58" s="11">
        <v>277.3</v>
      </c>
      <c r="N58" s="11">
        <v>154.28</v>
      </c>
      <c r="O58" s="11">
        <v>83.04</v>
      </c>
      <c r="P58" s="11">
        <v>507.16</v>
      </c>
      <c r="Q58" s="11">
        <v>67.62</v>
      </c>
      <c r="R58" s="11">
        <v>51.85</v>
      </c>
      <c r="S58" s="12">
        <v>36.06</v>
      </c>
      <c r="T58" s="36">
        <v>1</v>
      </c>
      <c r="U58" s="33">
        <v>1</v>
      </c>
      <c r="V58" s="201">
        <v>1</v>
      </c>
    </row>
    <row r="59" spans="1:22" x14ac:dyDescent="0.25">
      <c r="A59" s="202">
        <v>2</v>
      </c>
      <c r="B59" s="13" t="s">
        <v>83</v>
      </c>
      <c r="C59" s="9">
        <v>244</v>
      </c>
      <c r="D59" s="9">
        <v>175</v>
      </c>
      <c r="E59" s="9">
        <v>7</v>
      </c>
      <c r="F59" s="9">
        <v>11</v>
      </c>
      <c r="G59" s="9">
        <v>222</v>
      </c>
      <c r="H59" s="9">
        <v>84</v>
      </c>
      <c r="I59" s="9">
        <v>16</v>
      </c>
      <c r="J59" s="9">
        <v>56.24</v>
      </c>
      <c r="K59" s="9">
        <v>44.2</v>
      </c>
      <c r="L59" s="9">
        <v>6121.23</v>
      </c>
      <c r="M59" s="9">
        <v>501.7</v>
      </c>
      <c r="N59" s="9">
        <v>279.19</v>
      </c>
      <c r="O59" s="9">
        <v>104.33</v>
      </c>
      <c r="P59" s="9">
        <v>984.48</v>
      </c>
      <c r="Q59" s="9">
        <v>112.51</v>
      </c>
      <c r="R59" s="9">
        <v>86.36</v>
      </c>
      <c r="S59" s="14">
        <v>41.84</v>
      </c>
      <c r="T59" s="25">
        <v>1</v>
      </c>
      <c r="U59" s="34">
        <v>2</v>
      </c>
      <c r="V59" s="202">
        <v>2</v>
      </c>
    </row>
    <row r="60" spans="1:22" x14ac:dyDescent="0.25">
      <c r="A60" s="202">
        <v>3</v>
      </c>
      <c r="B60" s="13" t="s">
        <v>90</v>
      </c>
      <c r="C60" s="9">
        <v>294</v>
      </c>
      <c r="D60" s="9">
        <v>200</v>
      </c>
      <c r="E60" s="9">
        <v>8</v>
      </c>
      <c r="F60" s="9">
        <v>12</v>
      </c>
      <c r="G60" s="9">
        <v>270</v>
      </c>
      <c r="H60" s="9">
        <v>96</v>
      </c>
      <c r="I60" s="9">
        <v>18</v>
      </c>
      <c r="J60" s="9">
        <v>72.38</v>
      </c>
      <c r="K60" s="9">
        <v>56.8</v>
      </c>
      <c r="L60" s="9">
        <v>11338.3</v>
      </c>
      <c r="M60" s="9">
        <v>771.3</v>
      </c>
      <c r="N60" s="9">
        <v>429.51</v>
      </c>
      <c r="O60" s="9">
        <v>125.16</v>
      </c>
      <c r="P60" s="9">
        <v>1603.26</v>
      </c>
      <c r="Q60" s="9">
        <v>160.33000000000001</v>
      </c>
      <c r="R60" s="9">
        <v>123.28</v>
      </c>
      <c r="S60" s="14">
        <v>47.06</v>
      </c>
      <c r="T60" s="25">
        <v>1</v>
      </c>
      <c r="U60" s="34">
        <v>3</v>
      </c>
      <c r="V60" s="202">
        <v>3</v>
      </c>
    </row>
    <row r="61" spans="1:22" x14ac:dyDescent="0.25">
      <c r="A61" s="202">
        <v>4</v>
      </c>
      <c r="B61" s="13" t="s">
        <v>96</v>
      </c>
      <c r="C61" s="9">
        <v>334</v>
      </c>
      <c r="D61" s="9">
        <v>249</v>
      </c>
      <c r="E61" s="9">
        <v>8</v>
      </c>
      <c r="F61" s="9">
        <v>11</v>
      </c>
      <c r="G61" s="9">
        <v>312</v>
      </c>
      <c r="H61" s="9">
        <v>120.5</v>
      </c>
      <c r="I61" s="9">
        <v>20</v>
      </c>
      <c r="J61" s="9">
        <v>83.17</v>
      </c>
      <c r="K61" s="9">
        <v>65.3</v>
      </c>
      <c r="L61" s="9">
        <v>17107.05</v>
      </c>
      <c r="M61" s="9">
        <v>1024.4000000000001</v>
      </c>
      <c r="N61" s="9">
        <v>565.71</v>
      </c>
      <c r="O61" s="9">
        <v>143.41999999999999</v>
      </c>
      <c r="P61" s="9">
        <v>2834.62</v>
      </c>
      <c r="Q61" s="9">
        <v>227.68</v>
      </c>
      <c r="R61" s="9">
        <v>174.45</v>
      </c>
      <c r="S61" s="14">
        <v>58.38</v>
      </c>
      <c r="T61" s="25">
        <v>1</v>
      </c>
      <c r="U61" s="34">
        <v>4</v>
      </c>
      <c r="V61" s="202">
        <v>4</v>
      </c>
    </row>
    <row r="62" spans="1:22" x14ac:dyDescent="0.25">
      <c r="A62" s="202">
        <v>5</v>
      </c>
      <c r="B62" s="13" t="s">
        <v>103</v>
      </c>
      <c r="C62" s="9">
        <v>383</v>
      </c>
      <c r="D62" s="9">
        <v>299</v>
      </c>
      <c r="E62" s="9">
        <v>9.5</v>
      </c>
      <c r="F62" s="9">
        <v>12.5</v>
      </c>
      <c r="G62" s="9">
        <v>358</v>
      </c>
      <c r="H62" s="9">
        <v>144.75</v>
      </c>
      <c r="I62" s="9">
        <v>22</v>
      </c>
      <c r="J62" s="9">
        <v>112.91</v>
      </c>
      <c r="K62" s="9">
        <v>88.6</v>
      </c>
      <c r="L62" s="9">
        <v>30554.32</v>
      </c>
      <c r="M62" s="9">
        <v>1595.5</v>
      </c>
      <c r="N62" s="9">
        <v>880.73</v>
      </c>
      <c r="O62" s="9">
        <v>164.5</v>
      </c>
      <c r="P62" s="9">
        <v>5576.08</v>
      </c>
      <c r="Q62" s="9">
        <v>372.98</v>
      </c>
      <c r="R62" s="9">
        <v>285.42</v>
      </c>
      <c r="S62" s="14">
        <v>70.27</v>
      </c>
      <c r="T62" s="25">
        <v>1</v>
      </c>
      <c r="U62" s="34">
        <v>5</v>
      </c>
      <c r="V62" s="202">
        <v>5</v>
      </c>
    </row>
    <row r="63" spans="1:22" x14ac:dyDescent="0.25">
      <c r="A63" s="202">
        <v>6</v>
      </c>
      <c r="B63" s="13" t="s">
        <v>117</v>
      </c>
      <c r="C63" s="9">
        <v>482</v>
      </c>
      <c r="D63" s="9">
        <v>300</v>
      </c>
      <c r="E63" s="9">
        <v>11</v>
      </c>
      <c r="F63" s="9">
        <v>15</v>
      </c>
      <c r="G63" s="9">
        <v>452</v>
      </c>
      <c r="H63" s="9">
        <v>144.5</v>
      </c>
      <c r="I63" s="9">
        <v>26</v>
      </c>
      <c r="J63" s="9">
        <v>145.52000000000001</v>
      </c>
      <c r="K63" s="9">
        <v>114.2</v>
      </c>
      <c r="L63" s="9">
        <v>60366.76</v>
      </c>
      <c r="M63" s="9">
        <v>2504.8000000000002</v>
      </c>
      <c r="N63" s="9">
        <v>1395.56</v>
      </c>
      <c r="O63" s="9">
        <v>203.67</v>
      </c>
      <c r="P63" s="9">
        <v>6763.81</v>
      </c>
      <c r="Q63" s="9">
        <v>450.92</v>
      </c>
      <c r="R63" s="9">
        <v>347.62</v>
      </c>
      <c r="S63" s="14">
        <v>68.180000000000007</v>
      </c>
      <c r="T63" s="25">
        <v>1</v>
      </c>
      <c r="U63" s="34">
        <v>6</v>
      </c>
      <c r="V63" s="202">
        <v>6</v>
      </c>
    </row>
    <row r="64" spans="1:22" x14ac:dyDescent="0.25">
      <c r="A64" s="202">
        <v>7</v>
      </c>
      <c r="B64" s="13" t="s">
        <v>111</v>
      </c>
      <c r="C64" s="9">
        <v>440</v>
      </c>
      <c r="D64" s="9">
        <v>300</v>
      </c>
      <c r="E64" s="9">
        <v>11</v>
      </c>
      <c r="F64" s="9">
        <v>18</v>
      </c>
      <c r="G64" s="9">
        <v>404</v>
      </c>
      <c r="H64" s="9">
        <v>144.5</v>
      </c>
      <c r="I64" s="9">
        <v>24</v>
      </c>
      <c r="J64" s="9">
        <v>157.38</v>
      </c>
      <c r="K64" s="9">
        <v>123.6</v>
      </c>
      <c r="L64" s="9">
        <v>56069.13</v>
      </c>
      <c r="M64" s="9">
        <v>2548.6</v>
      </c>
      <c r="N64" s="9">
        <v>1412.44</v>
      </c>
      <c r="O64" s="9">
        <v>188.75</v>
      </c>
      <c r="P64" s="9">
        <v>8111.31</v>
      </c>
      <c r="Q64" s="9">
        <v>540.75</v>
      </c>
      <c r="R64" s="9">
        <v>413.8</v>
      </c>
      <c r="S64" s="14">
        <v>71.790000000000006</v>
      </c>
      <c r="T64" s="25">
        <v>1</v>
      </c>
      <c r="U64" s="34">
        <v>7</v>
      </c>
      <c r="V64" s="202">
        <v>7</v>
      </c>
    </row>
    <row r="65" spans="1:22" x14ac:dyDescent="0.25">
      <c r="A65" s="202">
        <v>8</v>
      </c>
      <c r="B65" s="13" t="s">
        <v>125</v>
      </c>
      <c r="C65" s="9">
        <v>582</v>
      </c>
      <c r="D65" s="9">
        <v>300</v>
      </c>
      <c r="E65" s="9">
        <v>12</v>
      </c>
      <c r="F65" s="9">
        <v>17</v>
      </c>
      <c r="G65" s="9">
        <v>548</v>
      </c>
      <c r="H65" s="9">
        <v>144</v>
      </c>
      <c r="I65" s="9">
        <v>28</v>
      </c>
      <c r="J65" s="9">
        <v>174.49</v>
      </c>
      <c r="K65" s="9">
        <v>137</v>
      </c>
      <c r="L65" s="9">
        <v>102709.98</v>
      </c>
      <c r="M65" s="9">
        <v>3529.6</v>
      </c>
      <c r="N65" s="9">
        <v>1981.3</v>
      </c>
      <c r="O65" s="9">
        <v>242.62</v>
      </c>
      <c r="P65" s="9">
        <v>7669.85</v>
      </c>
      <c r="Q65" s="9">
        <v>511.32</v>
      </c>
      <c r="R65" s="9">
        <v>396.49</v>
      </c>
      <c r="S65" s="14">
        <v>66.3</v>
      </c>
      <c r="T65" s="25">
        <v>1</v>
      </c>
      <c r="U65" s="34">
        <v>8</v>
      </c>
      <c r="V65" s="202">
        <v>8</v>
      </c>
    </row>
    <row r="66" spans="1:22" ht="15.75" thickBot="1" x14ac:dyDescent="0.3">
      <c r="A66" s="203">
        <v>9</v>
      </c>
      <c r="B66" s="15" t="s">
        <v>133</v>
      </c>
      <c r="C66" s="16">
        <v>692</v>
      </c>
      <c r="D66" s="16">
        <v>300</v>
      </c>
      <c r="E66" s="16">
        <v>13</v>
      </c>
      <c r="F66" s="16">
        <v>20</v>
      </c>
      <c r="G66" s="16">
        <v>652</v>
      </c>
      <c r="H66" s="16">
        <v>143.5</v>
      </c>
      <c r="I66" s="16">
        <v>28</v>
      </c>
      <c r="J66" s="16">
        <v>211.49</v>
      </c>
      <c r="K66" s="16">
        <v>166</v>
      </c>
      <c r="L66" s="16">
        <v>172424.05</v>
      </c>
      <c r="M66" s="16">
        <v>4983.3999999999996</v>
      </c>
      <c r="N66" s="16">
        <v>2814.39</v>
      </c>
      <c r="O66" s="16">
        <v>285.52999999999997</v>
      </c>
      <c r="P66" s="16">
        <v>9024.74</v>
      </c>
      <c r="Q66" s="16">
        <v>601.65</v>
      </c>
      <c r="R66" s="16">
        <v>468.07</v>
      </c>
      <c r="S66" s="17">
        <v>65.319999999999993</v>
      </c>
      <c r="T66" s="37">
        <v>1</v>
      </c>
      <c r="U66" s="35">
        <v>9</v>
      </c>
      <c r="V66" s="203">
        <v>9</v>
      </c>
    </row>
    <row r="67" spans="1:22" x14ac:dyDescent="0.25">
      <c r="A67" s="201">
        <v>1</v>
      </c>
      <c r="B67" s="10" t="s">
        <v>77</v>
      </c>
      <c r="C67" s="11">
        <v>199</v>
      </c>
      <c r="D67" s="11">
        <v>151</v>
      </c>
      <c r="E67" s="11">
        <v>7.5</v>
      </c>
      <c r="F67" s="11">
        <v>11.5</v>
      </c>
      <c r="G67" s="11">
        <v>176</v>
      </c>
      <c r="H67" s="11">
        <v>71.75</v>
      </c>
      <c r="I67" s="11">
        <v>13</v>
      </c>
      <c r="J67" s="11">
        <v>49.38</v>
      </c>
      <c r="K67" s="11">
        <v>38.799999999999997</v>
      </c>
      <c r="L67" s="11">
        <v>3502.14</v>
      </c>
      <c r="M67" s="11">
        <v>352</v>
      </c>
      <c r="N67" s="11">
        <v>198.01</v>
      </c>
      <c r="O67" s="11">
        <v>84.21</v>
      </c>
      <c r="P67" s="11">
        <v>661.25</v>
      </c>
      <c r="Q67" s="11">
        <v>87.58</v>
      </c>
      <c r="R67" s="11">
        <v>67.27</v>
      </c>
      <c r="S67" s="12">
        <v>36.590000000000003</v>
      </c>
      <c r="T67" s="36">
        <v>2</v>
      </c>
      <c r="U67" s="33">
        <v>1</v>
      </c>
      <c r="V67" s="201">
        <v>1</v>
      </c>
    </row>
    <row r="68" spans="1:22" x14ac:dyDescent="0.25">
      <c r="A68" s="202">
        <v>2</v>
      </c>
      <c r="B68" s="13" t="s">
        <v>84</v>
      </c>
      <c r="C68" s="9">
        <v>249</v>
      </c>
      <c r="D68" s="9">
        <v>176</v>
      </c>
      <c r="E68" s="9">
        <v>8.5</v>
      </c>
      <c r="F68" s="9">
        <v>13.5</v>
      </c>
      <c r="G68" s="9">
        <v>222</v>
      </c>
      <c r="H68" s="9">
        <v>83.75</v>
      </c>
      <c r="I68" s="9">
        <v>16</v>
      </c>
      <c r="J68" s="9">
        <v>68.59</v>
      </c>
      <c r="K68" s="9">
        <v>53.8</v>
      </c>
      <c r="L68" s="9">
        <v>7624.69</v>
      </c>
      <c r="M68" s="9">
        <v>612.4</v>
      </c>
      <c r="N68" s="9">
        <v>343.94</v>
      </c>
      <c r="O68" s="9">
        <v>105.44</v>
      </c>
      <c r="P68" s="9">
        <v>1229.33</v>
      </c>
      <c r="Q68" s="9">
        <v>139.69999999999999</v>
      </c>
      <c r="R68" s="9">
        <v>107.41</v>
      </c>
      <c r="S68" s="14">
        <v>42.34</v>
      </c>
      <c r="T68" s="25">
        <v>2</v>
      </c>
      <c r="U68" s="34">
        <v>2</v>
      </c>
      <c r="V68" s="202">
        <v>2</v>
      </c>
    </row>
    <row r="69" spans="1:22" x14ac:dyDescent="0.25">
      <c r="A69" s="202">
        <v>3</v>
      </c>
      <c r="B69" s="13" t="s">
        <v>91</v>
      </c>
      <c r="C69" s="9">
        <v>300</v>
      </c>
      <c r="D69" s="9">
        <v>201</v>
      </c>
      <c r="E69" s="9">
        <v>9</v>
      </c>
      <c r="F69" s="9">
        <v>15</v>
      </c>
      <c r="G69" s="9">
        <v>270</v>
      </c>
      <c r="H69" s="9">
        <v>96</v>
      </c>
      <c r="I69" s="9">
        <v>18</v>
      </c>
      <c r="J69" s="9">
        <v>87.38</v>
      </c>
      <c r="K69" s="9">
        <v>68.599999999999994</v>
      </c>
      <c r="L69" s="9">
        <v>14209.66</v>
      </c>
      <c r="M69" s="9">
        <v>947.3</v>
      </c>
      <c r="N69" s="9">
        <v>529.86</v>
      </c>
      <c r="O69" s="9">
        <v>127.52</v>
      </c>
      <c r="P69" s="9">
        <v>2034.13</v>
      </c>
      <c r="Q69" s="9">
        <v>202.4</v>
      </c>
      <c r="R69" s="9">
        <v>155.41999999999999</v>
      </c>
      <c r="S69" s="14">
        <v>48.25</v>
      </c>
      <c r="T69" s="25">
        <v>2</v>
      </c>
      <c r="U69" s="34">
        <v>3</v>
      </c>
      <c r="V69" s="202">
        <v>3</v>
      </c>
    </row>
    <row r="70" spans="1:22" x14ac:dyDescent="0.25">
      <c r="A70" s="202">
        <v>4</v>
      </c>
      <c r="B70" s="13" t="s">
        <v>97</v>
      </c>
      <c r="C70" s="9">
        <v>340</v>
      </c>
      <c r="D70" s="9">
        <v>250</v>
      </c>
      <c r="E70" s="9">
        <v>9</v>
      </c>
      <c r="F70" s="9">
        <v>14</v>
      </c>
      <c r="G70" s="9">
        <v>312</v>
      </c>
      <c r="H70" s="9">
        <v>120.5</v>
      </c>
      <c r="I70" s="9">
        <v>20</v>
      </c>
      <c r="J70" s="9">
        <v>101.51</v>
      </c>
      <c r="K70" s="9">
        <v>79.7</v>
      </c>
      <c r="L70" s="9">
        <v>21676.5</v>
      </c>
      <c r="M70" s="9">
        <v>1275.0999999999999</v>
      </c>
      <c r="N70" s="9">
        <v>706.03</v>
      </c>
      <c r="O70" s="9">
        <v>146.13</v>
      </c>
      <c r="P70" s="9">
        <v>3650.97</v>
      </c>
      <c r="Q70" s="9">
        <v>292.08</v>
      </c>
      <c r="R70" s="9">
        <v>223.45</v>
      </c>
      <c r="S70" s="14">
        <v>59.97</v>
      </c>
      <c r="T70" s="25">
        <v>2</v>
      </c>
      <c r="U70" s="34">
        <v>4</v>
      </c>
      <c r="V70" s="202">
        <v>4</v>
      </c>
    </row>
    <row r="71" spans="1:22" x14ac:dyDescent="0.25">
      <c r="A71" s="202">
        <v>5</v>
      </c>
      <c r="B71" s="13" t="s">
        <v>104</v>
      </c>
      <c r="C71" s="9">
        <v>390</v>
      </c>
      <c r="D71" s="9">
        <v>300</v>
      </c>
      <c r="E71" s="9">
        <v>10</v>
      </c>
      <c r="F71" s="9">
        <v>16</v>
      </c>
      <c r="G71" s="9">
        <v>358</v>
      </c>
      <c r="H71" s="9">
        <v>145</v>
      </c>
      <c r="I71" s="9">
        <v>22</v>
      </c>
      <c r="J71" s="9">
        <v>135.94999999999999</v>
      </c>
      <c r="K71" s="9">
        <v>106.7</v>
      </c>
      <c r="L71" s="9">
        <v>38674.1</v>
      </c>
      <c r="M71" s="9">
        <v>1983.3</v>
      </c>
      <c r="N71" s="9">
        <v>1093.97</v>
      </c>
      <c r="O71" s="9">
        <v>168.66</v>
      </c>
      <c r="P71" s="9">
        <v>7207.77</v>
      </c>
      <c r="Q71" s="9">
        <v>480.52</v>
      </c>
      <c r="R71" s="9">
        <v>366.53</v>
      </c>
      <c r="S71" s="14">
        <v>72.81</v>
      </c>
      <c r="T71" s="25">
        <v>2</v>
      </c>
      <c r="U71" s="34">
        <v>5</v>
      </c>
      <c r="V71" s="202">
        <v>5</v>
      </c>
    </row>
    <row r="72" spans="1:22" x14ac:dyDescent="0.25">
      <c r="A72" s="202">
        <v>6</v>
      </c>
      <c r="B72" s="13" t="s">
        <v>118</v>
      </c>
      <c r="C72" s="9">
        <v>487</v>
      </c>
      <c r="D72" s="9">
        <v>300</v>
      </c>
      <c r="E72" s="9">
        <v>14.5</v>
      </c>
      <c r="F72" s="9">
        <v>17.5</v>
      </c>
      <c r="G72" s="9">
        <v>452</v>
      </c>
      <c r="H72" s="9">
        <v>142.75</v>
      </c>
      <c r="I72" s="9">
        <v>26</v>
      </c>
      <c r="J72" s="9">
        <v>176.34</v>
      </c>
      <c r="K72" s="9">
        <v>138.4</v>
      </c>
      <c r="L72" s="9">
        <v>71863.009999999995</v>
      </c>
      <c r="M72" s="9">
        <v>2951.3</v>
      </c>
      <c r="N72" s="9">
        <v>1666.63</v>
      </c>
      <c r="O72" s="9">
        <v>201.87</v>
      </c>
      <c r="P72" s="9">
        <v>7897.76</v>
      </c>
      <c r="Q72" s="9">
        <v>526.52</v>
      </c>
      <c r="R72" s="9">
        <v>409.42</v>
      </c>
      <c r="S72" s="14">
        <v>66.92</v>
      </c>
      <c r="T72" s="25">
        <v>2</v>
      </c>
      <c r="U72" s="34">
        <v>6</v>
      </c>
      <c r="V72" s="202">
        <v>6</v>
      </c>
    </row>
    <row r="73" spans="1:22" x14ac:dyDescent="0.25">
      <c r="A73" s="202">
        <v>7</v>
      </c>
      <c r="B73" s="13" t="s">
        <v>112</v>
      </c>
      <c r="C73" s="9">
        <v>446</v>
      </c>
      <c r="D73" s="9">
        <v>302</v>
      </c>
      <c r="E73" s="9">
        <v>13</v>
      </c>
      <c r="F73" s="9">
        <v>21</v>
      </c>
      <c r="G73" s="9">
        <v>404</v>
      </c>
      <c r="H73" s="9">
        <v>144.5</v>
      </c>
      <c r="I73" s="9">
        <v>24</v>
      </c>
      <c r="J73" s="9">
        <v>184.3</v>
      </c>
      <c r="K73" s="9">
        <v>144.69999999999999</v>
      </c>
      <c r="L73" s="9">
        <v>66379.08</v>
      </c>
      <c r="M73" s="9">
        <v>2976.6</v>
      </c>
      <c r="N73" s="9">
        <v>1661.51</v>
      </c>
      <c r="O73" s="9">
        <v>189.78</v>
      </c>
      <c r="P73" s="9">
        <v>9655.6200000000008</v>
      </c>
      <c r="Q73" s="9">
        <v>639.44000000000005</v>
      </c>
      <c r="R73" s="9">
        <v>490.29</v>
      </c>
      <c r="S73" s="14">
        <v>72.38</v>
      </c>
      <c r="T73" s="25">
        <v>2</v>
      </c>
      <c r="U73" s="34">
        <v>7</v>
      </c>
      <c r="V73" s="202">
        <v>7</v>
      </c>
    </row>
    <row r="74" spans="1:22" x14ac:dyDescent="0.25">
      <c r="A74" s="202">
        <v>8</v>
      </c>
      <c r="B74" s="13" t="s">
        <v>126</v>
      </c>
      <c r="C74" s="9">
        <v>589</v>
      </c>
      <c r="D74" s="9">
        <v>300</v>
      </c>
      <c r="E74" s="9">
        <v>16</v>
      </c>
      <c r="F74" s="9">
        <v>20.5</v>
      </c>
      <c r="G74" s="9">
        <v>548</v>
      </c>
      <c r="H74" s="9">
        <v>142</v>
      </c>
      <c r="I74" s="9">
        <v>28</v>
      </c>
      <c r="J74" s="9">
        <v>217.41</v>
      </c>
      <c r="K74" s="9">
        <v>170.7</v>
      </c>
      <c r="L74" s="9">
        <v>126193.28</v>
      </c>
      <c r="M74" s="9">
        <v>4285</v>
      </c>
      <c r="N74" s="9">
        <v>2438.84</v>
      </c>
      <c r="O74" s="9">
        <v>240.92</v>
      </c>
      <c r="P74" s="9">
        <v>9259.23</v>
      </c>
      <c r="Q74" s="9">
        <v>617.28</v>
      </c>
      <c r="R74" s="9">
        <v>483.58</v>
      </c>
      <c r="S74" s="14">
        <v>65.260000000000005</v>
      </c>
      <c r="T74" s="25">
        <v>2</v>
      </c>
      <c r="U74" s="34">
        <v>8</v>
      </c>
      <c r="V74" s="202">
        <v>8</v>
      </c>
    </row>
    <row r="75" spans="1:22" ht="15.75" thickBot="1" x14ac:dyDescent="0.3">
      <c r="A75" s="203">
        <v>9</v>
      </c>
      <c r="B75" s="15" t="s">
        <v>134</v>
      </c>
      <c r="C75" s="16">
        <v>698</v>
      </c>
      <c r="D75" s="16">
        <v>300</v>
      </c>
      <c r="E75" s="16">
        <v>15</v>
      </c>
      <c r="F75" s="16">
        <v>23</v>
      </c>
      <c r="G75" s="16">
        <v>652</v>
      </c>
      <c r="H75" s="16">
        <v>142.5</v>
      </c>
      <c r="I75" s="16">
        <v>28</v>
      </c>
      <c r="J75" s="16">
        <v>242.53</v>
      </c>
      <c r="K75" s="16">
        <v>190.4</v>
      </c>
      <c r="L75" s="16">
        <v>198779.77</v>
      </c>
      <c r="M75" s="16">
        <v>5695.7</v>
      </c>
      <c r="N75" s="16">
        <v>3233.41</v>
      </c>
      <c r="O75" s="16">
        <v>286.29000000000002</v>
      </c>
      <c r="P75" s="16">
        <v>10382.92</v>
      </c>
      <c r="Q75" s="16">
        <v>692.19</v>
      </c>
      <c r="R75" s="16">
        <v>540.47</v>
      </c>
      <c r="S75" s="17">
        <v>65.430000000000007</v>
      </c>
      <c r="T75" s="37">
        <v>2</v>
      </c>
      <c r="U75" s="35">
        <v>9</v>
      </c>
      <c r="V75" s="203">
        <v>9</v>
      </c>
    </row>
    <row r="76" spans="1:22" x14ac:dyDescent="0.25">
      <c r="A76" s="201">
        <v>1</v>
      </c>
      <c r="B76" s="10" t="s">
        <v>78</v>
      </c>
      <c r="C76" s="11">
        <v>204</v>
      </c>
      <c r="D76" s="11">
        <v>152</v>
      </c>
      <c r="E76" s="11">
        <v>9</v>
      </c>
      <c r="F76" s="11">
        <v>14</v>
      </c>
      <c r="G76" s="11">
        <v>176</v>
      </c>
      <c r="H76" s="11">
        <v>71.5</v>
      </c>
      <c r="I76" s="11">
        <v>13</v>
      </c>
      <c r="J76" s="11">
        <v>59.85</v>
      </c>
      <c r="K76" s="11">
        <v>47</v>
      </c>
      <c r="L76" s="11">
        <v>4362.01</v>
      </c>
      <c r="M76" s="11">
        <v>427.7</v>
      </c>
      <c r="N76" s="11">
        <v>243.18</v>
      </c>
      <c r="O76" s="11">
        <v>85.37</v>
      </c>
      <c r="P76" s="11">
        <v>821.37</v>
      </c>
      <c r="Q76" s="11">
        <v>108.08</v>
      </c>
      <c r="R76" s="11">
        <v>83.18</v>
      </c>
      <c r="S76" s="12">
        <v>37.049999999999997</v>
      </c>
      <c r="T76" s="36">
        <v>3</v>
      </c>
      <c r="U76" s="33">
        <v>1</v>
      </c>
      <c r="V76" s="201">
        <v>1</v>
      </c>
    </row>
    <row r="77" spans="1:22" x14ac:dyDescent="0.25">
      <c r="A77" s="202">
        <v>2</v>
      </c>
      <c r="B77" s="13" t="s">
        <v>85</v>
      </c>
      <c r="C77" s="9">
        <v>256</v>
      </c>
      <c r="D77" s="9">
        <v>177</v>
      </c>
      <c r="E77" s="9">
        <v>10.5</v>
      </c>
      <c r="F77" s="9">
        <v>17</v>
      </c>
      <c r="G77" s="9">
        <v>222</v>
      </c>
      <c r="H77" s="9">
        <v>83.25</v>
      </c>
      <c r="I77" s="9">
        <v>16</v>
      </c>
      <c r="J77" s="9">
        <v>85.69</v>
      </c>
      <c r="K77" s="9">
        <v>67.3</v>
      </c>
      <c r="L77" s="9">
        <v>9819.49</v>
      </c>
      <c r="M77" s="9">
        <v>767.2</v>
      </c>
      <c r="N77" s="9">
        <v>436.06</v>
      </c>
      <c r="O77" s="9">
        <v>107.05</v>
      </c>
      <c r="P77" s="9">
        <v>1575.2</v>
      </c>
      <c r="Q77" s="9">
        <v>177.99</v>
      </c>
      <c r="R77" s="9">
        <v>137.18</v>
      </c>
      <c r="S77" s="14">
        <v>42.88</v>
      </c>
      <c r="T77" s="25">
        <v>3</v>
      </c>
      <c r="U77" s="34">
        <v>2</v>
      </c>
      <c r="V77" s="202">
        <v>2</v>
      </c>
    </row>
    <row r="78" spans="1:22" x14ac:dyDescent="0.25">
      <c r="A78" s="202">
        <v>3</v>
      </c>
      <c r="B78" s="13" t="s">
        <v>92</v>
      </c>
      <c r="C78" s="9">
        <v>306</v>
      </c>
      <c r="D78" s="9">
        <v>203</v>
      </c>
      <c r="E78" s="9">
        <v>11</v>
      </c>
      <c r="F78" s="9">
        <v>18</v>
      </c>
      <c r="G78" s="9">
        <v>270</v>
      </c>
      <c r="H78" s="9">
        <v>96</v>
      </c>
      <c r="I78" s="9">
        <v>18</v>
      </c>
      <c r="J78" s="9">
        <v>105.56</v>
      </c>
      <c r="K78" s="9">
        <v>82.9</v>
      </c>
      <c r="L78" s="9">
        <v>17455.330000000002</v>
      </c>
      <c r="M78" s="9">
        <v>1140.9000000000001</v>
      </c>
      <c r="N78" s="9">
        <v>644.63</v>
      </c>
      <c r="O78" s="9">
        <v>128.59</v>
      </c>
      <c r="P78" s="9">
        <v>2515.46</v>
      </c>
      <c r="Q78" s="9">
        <v>247.83</v>
      </c>
      <c r="R78" s="9">
        <v>190.85</v>
      </c>
      <c r="S78" s="14">
        <v>48.82</v>
      </c>
      <c r="T78" s="25">
        <v>3</v>
      </c>
      <c r="U78" s="34">
        <v>3</v>
      </c>
      <c r="V78" s="202">
        <v>3</v>
      </c>
    </row>
    <row r="79" spans="1:22" x14ac:dyDescent="0.25">
      <c r="A79" s="202">
        <v>4</v>
      </c>
      <c r="B79" s="13" t="s">
        <v>98</v>
      </c>
      <c r="C79" s="9">
        <v>347</v>
      </c>
      <c r="D79" s="9">
        <v>252</v>
      </c>
      <c r="E79" s="9">
        <v>11</v>
      </c>
      <c r="F79" s="9">
        <v>17.5</v>
      </c>
      <c r="G79" s="9">
        <v>312</v>
      </c>
      <c r="H79" s="9">
        <v>120.5</v>
      </c>
      <c r="I79" s="9">
        <v>20</v>
      </c>
      <c r="J79" s="9">
        <v>125.95</v>
      </c>
      <c r="K79" s="9">
        <v>98.9</v>
      </c>
      <c r="L79" s="9">
        <v>27535.21</v>
      </c>
      <c r="M79" s="9">
        <v>1587</v>
      </c>
      <c r="N79" s="9">
        <v>886.41</v>
      </c>
      <c r="O79" s="9">
        <v>147.86000000000001</v>
      </c>
      <c r="P79" s="9">
        <v>4674.8999999999996</v>
      </c>
      <c r="Q79" s="9">
        <v>371.02</v>
      </c>
      <c r="R79" s="9">
        <v>284.26</v>
      </c>
      <c r="S79" s="14">
        <v>60.92</v>
      </c>
      <c r="T79" s="25">
        <v>3</v>
      </c>
      <c r="U79" s="34">
        <v>4</v>
      </c>
      <c r="V79" s="202">
        <v>4</v>
      </c>
    </row>
    <row r="80" spans="1:22" x14ac:dyDescent="0.25">
      <c r="A80" s="202">
        <v>5</v>
      </c>
      <c r="B80" s="13" t="s">
        <v>105</v>
      </c>
      <c r="C80" s="9">
        <v>397</v>
      </c>
      <c r="D80" s="9">
        <v>302</v>
      </c>
      <c r="E80" s="9">
        <v>12</v>
      </c>
      <c r="F80" s="9">
        <v>19.5</v>
      </c>
      <c r="G80" s="9">
        <v>358</v>
      </c>
      <c r="H80" s="9">
        <v>145</v>
      </c>
      <c r="I80" s="9">
        <v>22</v>
      </c>
      <c r="J80" s="9">
        <v>164.89</v>
      </c>
      <c r="K80" s="9">
        <v>129.4</v>
      </c>
      <c r="L80" s="9">
        <v>47846.38</v>
      </c>
      <c r="M80" s="9">
        <v>2410.4</v>
      </c>
      <c r="N80" s="9">
        <v>1339.96</v>
      </c>
      <c r="O80" s="9">
        <v>170.34</v>
      </c>
      <c r="P80" s="9">
        <v>8962.48</v>
      </c>
      <c r="Q80" s="9">
        <v>593.54</v>
      </c>
      <c r="R80" s="9">
        <v>453.33</v>
      </c>
      <c r="S80" s="14">
        <v>73.72</v>
      </c>
      <c r="T80" s="25">
        <v>3</v>
      </c>
      <c r="U80" s="34">
        <v>5</v>
      </c>
      <c r="V80" s="202">
        <v>5</v>
      </c>
    </row>
    <row r="81" spans="1:22" x14ac:dyDescent="0.25">
      <c r="A81" s="202">
        <v>6</v>
      </c>
      <c r="B81" s="13" t="s">
        <v>119</v>
      </c>
      <c r="C81" s="9">
        <v>493</v>
      </c>
      <c r="D81" s="9">
        <v>300</v>
      </c>
      <c r="E81" s="9">
        <v>15.5</v>
      </c>
      <c r="F81" s="9">
        <v>20.5</v>
      </c>
      <c r="G81" s="9">
        <v>452</v>
      </c>
      <c r="H81" s="9">
        <v>142.25</v>
      </c>
      <c r="I81" s="9">
        <v>26</v>
      </c>
      <c r="J81" s="9">
        <v>198.86</v>
      </c>
      <c r="K81" s="9">
        <v>156.1</v>
      </c>
      <c r="L81" s="9">
        <v>83437.19</v>
      </c>
      <c r="M81" s="9">
        <v>3384.9</v>
      </c>
      <c r="N81" s="9">
        <v>1912.66</v>
      </c>
      <c r="O81" s="9">
        <v>204.83</v>
      </c>
      <c r="P81" s="9">
        <v>9251.07</v>
      </c>
      <c r="Q81" s="9">
        <v>616.74</v>
      </c>
      <c r="R81" s="9">
        <v>478.76</v>
      </c>
      <c r="S81" s="14">
        <v>68.209999999999994</v>
      </c>
      <c r="T81" s="25">
        <v>3</v>
      </c>
      <c r="U81" s="34">
        <v>6</v>
      </c>
      <c r="V81" s="202">
        <v>6</v>
      </c>
    </row>
    <row r="82" spans="1:22" x14ac:dyDescent="0.25">
      <c r="A82" s="202">
        <v>7</v>
      </c>
      <c r="B82" s="13" t="s">
        <v>113</v>
      </c>
      <c r="C82" s="9">
        <v>452</v>
      </c>
      <c r="D82" s="9">
        <v>304</v>
      </c>
      <c r="E82" s="9">
        <v>15</v>
      </c>
      <c r="F82" s="9">
        <v>24</v>
      </c>
      <c r="G82" s="9">
        <v>404</v>
      </c>
      <c r="H82" s="9">
        <v>144.5</v>
      </c>
      <c r="I82" s="9">
        <v>24</v>
      </c>
      <c r="J82" s="9">
        <v>211.46</v>
      </c>
      <c r="K82" s="9">
        <v>166</v>
      </c>
      <c r="L82" s="9">
        <v>77050.83</v>
      </c>
      <c r="M82" s="9">
        <v>3409.3</v>
      </c>
      <c r="N82" s="9">
        <v>1915.99</v>
      </c>
      <c r="O82" s="9">
        <v>190.88</v>
      </c>
      <c r="P82" s="9">
        <v>11258.33</v>
      </c>
      <c r="Q82" s="9">
        <v>740.68</v>
      </c>
      <c r="R82" s="9">
        <v>569.04</v>
      </c>
      <c r="S82" s="14">
        <v>72.97</v>
      </c>
      <c r="T82" s="25">
        <v>3</v>
      </c>
      <c r="U82" s="34">
        <v>7</v>
      </c>
      <c r="V82" s="202">
        <v>7</v>
      </c>
    </row>
    <row r="83" spans="1:22" x14ac:dyDescent="0.25">
      <c r="A83" s="202">
        <v>8</v>
      </c>
      <c r="B83" s="13" t="s">
        <v>127</v>
      </c>
      <c r="C83" s="9">
        <v>597</v>
      </c>
      <c r="D83" s="9">
        <v>300</v>
      </c>
      <c r="E83" s="9">
        <v>18</v>
      </c>
      <c r="F83" s="9">
        <v>24.5</v>
      </c>
      <c r="G83" s="9">
        <v>548</v>
      </c>
      <c r="H83" s="9">
        <v>141</v>
      </c>
      <c r="I83" s="9">
        <v>28</v>
      </c>
      <c r="J83" s="9">
        <v>252.37</v>
      </c>
      <c r="K83" s="9">
        <v>198.1</v>
      </c>
      <c r="L83" s="9">
        <v>150035.32</v>
      </c>
      <c r="M83" s="9">
        <v>5026.3</v>
      </c>
      <c r="N83" s="9">
        <v>2869.72</v>
      </c>
      <c r="O83" s="9">
        <v>243.82</v>
      </c>
      <c r="P83" s="9">
        <v>11069.15</v>
      </c>
      <c r="Q83" s="9">
        <v>737.94</v>
      </c>
      <c r="R83" s="9">
        <v>578.58000000000004</v>
      </c>
      <c r="S83" s="14">
        <v>66.23</v>
      </c>
      <c r="T83" s="25">
        <v>3</v>
      </c>
      <c r="U83" s="34">
        <v>8</v>
      </c>
      <c r="V83" s="202">
        <v>8</v>
      </c>
    </row>
    <row r="84" spans="1:22" ht="15.75" thickBot="1" x14ac:dyDescent="0.3">
      <c r="A84" s="202">
        <v>9</v>
      </c>
      <c r="B84" s="15" t="s">
        <v>135</v>
      </c>
      <c r="C84" s="16">
        <v>707</v>
      </c>
      <c r="D84" s="16">
        <v>300</v>
      </c>
      <c r="E84" s="16">
        <v>18</v>
      </c>
      <c r="F84" s="16">
        <v>27.5</v>
      </c>
      <c r="G84" s="16">
        <v>652</v>
      </c>
      <c r="H84" s="16">
        <v>141</v>
      </c>
      <c r="I84" s="16">
        <v>28</v>
      </c>
      <c r="J84" s="16">
        <v>289.08999999999997</v>
      </c>
      <c r="K84" s="16">
        <v>226.9</v>
      </c>
      <c r="L84" s="16">
        <v>239021.1</v>
      </c>
      <c r="M84" s="16">
        <v>6761.6</v>
      </c>
      <c r="N84" s="16">
        <v>3867.01</v>
      </c>
      <c r="O84" s="16">
        <v>287.54000000000002</v>
      </c>
      <c r="P84" s="16">
        <v>12424.2</v>
      </c>
      <c r="Q84" s="16">
        <v>828.28</v>
      </c>
      <c r="R84" s="16">
        <v>650.29</v>
      </c>
      <c r="S84" s="17">
        <v>65.56</v>
      </c>
      <c r="T84" s="37">
        <v>3</v>
      </c>
      <c r="U84" s="35">
        <v>9</v>
      </c>
      <c r="V84" s="202">
        <v>9</v>
      </c>
    </row>
    <row r="85" spans="1:22" x14ac:dyDescent="0.25">
      <c r="A85" s="201">
        <v>1</v>
      </c>
      <c r="B85" s="10" t="s">
        <v>79</v>
      </c>
      <c r="C85" s="11">
        <v>211</v>
      </c>
      <c r="D85" s="11">
        <v>155</v>
      </c>
      <c r="E85" s="11">
        <v>11</v>
      </c>
      <c r="F85" s="11">
        <v>17.5</v>
      </c>
      <c r="G85" s="11">
        <v>176</v>
      </c>
      <c r="H85" s="11">
        <v>72</v>
      </c>
      <c r="I85" s="11">
        <v>13</v>
      </c>
      <c r="J85" s="11">
        <v>75.06</v>
      </c>
      <c r="K85" s="11">
        <v>58.9</v>
      </c>
      <c r="L85" s="11">
        <v>5696.83</v>
      </c>
      <c r="M85" s="11">
        <v>540</v>
      </c>
      <c r="N85" s="11">
        <v>311.2</v>
      </c>
      <c r="O85" s="11">
        <v>87.12</v>
      </c>
      <c r="P85" s="11">
        <v>1089.19</v>
      </c>
      <c r="Q85" s="11">
        <v>140.54</v>
      </c>
      <c r="R85" s="11">
        <v>108.38</v>
      </c>
      <c r="S85" s="12">
        <v>38.090000000000003</v>
      </c>
      <c r="T85" s="36">
        <v>4</v>
      </c>
      <c r="U85" s="33">
        <v>1</v>
      </c>
      <c r="V85" s="201">
        <v>1</v>
      </c>
    </row>
    <row r="86" spans="1:22" x14ac:dyDescent="0.25">
      <c r="A86" s="202">
        <v>2</v>
      </c>
      <c r="B86" s="13" t="s">
        <v>86</v>
      </c>
      <c r="C86" s="9">
        <v>264</v>
      </c>
      <c r="D86" s="9">
        <v>182</v>
      </c>
      <c r="E86" s="9">
        <v>13</v>
      </c>
      <c r="F86" s="9">
        <v>21</v>
      </c>
      <c r="G86" s="9">
        <v>222</v>
      </c>
      <c r="H86" s="9">
        <v>84.5</v>
      </c>
      <c r="I86" s="9">
        <v>16</v>
      </c>
      <c r="J86" s="9">
        <v>107.5</v>
      </c>
      <c r="K86" s="9">
        <v>84.4</v>
      </c>
      <c r="L86" s="9">
        <v>12751.44</v>
      </c>
      <c r="M86" s="9">
        <v>966</v>
      </c>
      <c r="N86" s="9">
        <v>556.26</v>
      </c>
      <c r="O86" s="9">
        <v>108.91</v>
      </c>
      <c r="P86" s="9">
        <v>2116.4899999999998</v>
      </c>
      <c r="Q86" s="9">
        <v>232.58</v>
      </c>
      <c r="R86" s="9">
        <v>179.7</v>
      </c>
      <c r="S86" s="14">
        <v>44.37</v>
      </c>
      <c r="T86" s="25">
        <v>4</v>
      </c>
      <c r="U86" s="34">
        <v>2</v>
      </c>
      <c r="V86" s="202">
        <v>2</v>
      </c>
    </row>
    <row r="87" spans="1:22" x14ac:dyDescent="0.25">
      <c r="A87" s="202">
        <v>3</v>
      </c>
      <c r="B87" s="13" t="s">
        <v>93</v>
      </c>
      <c r="C87" s="9">
        <v>314</v>
      </c>
      <c r="D87" s="9">
        <v>206</v>
      </c>
      <c r="E87" s="9">
        <v>13</v>
      </c>
      <c r="F87" s="9">
        <v>22</v>
      </c>
      <c r="G87" s="9">
        <v>270</v>
      </c>
      <c r="H87" s="9">
        <v>96.5</v>
      </c>
      <c r="I87" s="9">
        <v>18</v>
      </c>
      <c r="J87" s="9">
        <v>128.52000000000001</v>
      </c>
      <c r="K87" s="9">
        <v>100.9</v>
      </c>
      <c r="L87" s="9">
        <v>21967.16</v>
      </c>
      <c r="M87" s="9">
        <v>1399.2</v>
      </c>
      <c r="N87" s="9">
        <v>798.35</v>
      </c>
      <c r="O87" s="9">
        <v>130.74</v>
      </c>
      <c r="P87" s="9">
        <v>3213.67</v>
      </c>
      <c r="Q87" s="9">
        <v>312.01</v>
      </c>
      <c r="R87" s="9">
        <v>240.56</v>
      </c>
      <c r="S87" s="14">
        <v>50</v>
      </c>
      <c r="T87" s="25">
        <v>4</v>
      </c>
      <c r="U87" s="34">
        <v>3</v>
      </c>
      <c r="V87" s="202">
        <v>3</v>
      </c>
    </row>
    <row r="88" spans="1:22" x14ac:dyDescent="0.25">
      <c r="A88" s="202">
        <v>4</v>
      </c>
      <c r="B88" s="13" t="s">
        <v>99</v>
      </c>
      <c r="C88" s="9">
        <v>354</v>
      </c>
      <c r="D88" s="9">
        <v>254</v>
      </c>
      <c r="E88" s="9">
        <v>13</v>
      </c>
      <c r="F88" s="9">
        <v>21</v>
      </c>
      <c r="G88" s="9">
        <v>312</v>
      </c>
      <c r="H88" s="9">
        <v>120.5</v>
      </c>
      <c r="I88" s="9">
        <v>20</v>
      </c>
      <c r="J88" s="9">
        <v>150.66999999999999</v>
      </c>
      <c r="K88" s="9">
        <v>118.3</v>
      </c>
      <c r="L88" s="9">
        <v>33692.449999999997</v>
      </c>
      <c r="M88" s="9">
        <v>1903.5</v>
      </c>
      <c r="N88" s="9">
        <v>1072.31</v>
      </c>
      <c r="O88" s="9">
        <v>149.54</v>
      </c>
      <c r="P88" s="9">
        <v>5745.8</v>
      </c>
      <c r="Q88" s="9">
        <v>452.43</v>
      </c>
      <c r="R88" s="9">
        <v>347.18</v>
      </c>
      <c r="S88" s="14">
        <v>61.75</v>
      </c>
      <c r="T88" s="25">
        <v>4</v>
      </c>
      <c r="U88" s="34">
        <v>4</v>
      </c>
      <c r="V88" s="202">
        <v>4</v>
      </c>
    </row>
    <row r="89" spans="1:22" x14ac:dyDescent="0.25">
      <c r="A89" s="202">
        <v>5</v>
      </c>
      <c r="B89" s="13" t="s">
        <v>106</v>
      </c>
      <c r="C89" s="9">
        <v>406</v>
      </c>
      <c r="D89" s="9">
        <v>304</v>
      </c>
      <c r="E89" s="9">
        <v>14.5</v>
      </c>
      <c r="F89" s="9">
        <v>24</v>
      </c>
      <c r="G89" s="9">
        <v>358</v>
      </c>
      <c r="H89" s="9">
        <v>144.75</v>
      </c>
      <c r="I89" s="9">
        <v>22</v>
      </c>
      <c r="J89" s="9">
        <v>201.98</v>
      </c>
      <c r="K89" s="9">
        <v>158.6</v>
      </c>
      <c r="L89" s="9">
        <v>60107.1</v>
      </c>
      <c r="M89" s="9">
        <v>2960.9</v>
      </c>
      <c r="N89" s="9">
        <v>1662</v>
      </c>
      <c r="O89" s="9">
        <v>172.51</v>
      </c>
      <c r="P89" s="9">
        <v>11253.74</v>
      </c>
      <c r="Q89" s="9">
        <v>740.38</v>
      </c>
      <c r="R89" s="9">
        <v>566.42999999999995</v>
      </c>
      <c r="S89" s="14">
        <v>74.64</v>
      </c>
      <c r="T89" s="25">
        <v>4</v>
      </c>
      <c r="U89" s="34">
        <v>5</v>
      </c>
      <c r="V89" s="202">
        <v>5</v>
      </c>
    </row>
    <row r="90" spans="1:22" x14ac:dyDescent="0.25">
      <c r="A90" s="202">
        <v>6</v>
      </c>
      <c r="B90" s="13" t="s">
        <v>120</v>
      </c>
      <c r="C90" s="9">
        <v>499</v>
      </c>
      <c r="D90" s="9">
        <v>300</v>
      </c>
      <c r="E90" s="9">
        <v>16.5</v>
      </c>
      <c r="F90" s="9">
        <v>23.5</v>
      </c>
      <c r="G90" s="9">
        <v>452</v>
      </c>
      <c r="H90" s="9">
        <v>141.75</v>
      </c>
      <c r="I90" s="9">
        <v>26</v>
      </c>
      <c r="J90" s="9">
        <v>221.38</v>
      </c>
      <c r="K90" s="9">
        <v>173.8</v>
      </c>
      <c r="L90" s="9">
        <v>95277.59</v>
      </c>
      <c r="M90" s="9">
        <v>3818.7</v>
      </c>
      <c r="N90" s="9">
        <v>2161.4</v>
      </c>
      <c r="O90" s="9">
        <v>207.45</v>
      </c>
      <c r="P90" s="9">
        <v>10604.77</v>
      </c>
      <c r="Q90" s="9">
        <v>706.98</v>
      </c>
      <c r="R90" s="9">
        <v>548.21</v>
      </c>
      <c r="S90" s="14">
        <v>69.209999999999994</v>
      </c>
      <c r="T90" s="25">
        <v>4</v>
      </c>
      <c r="U90" s="34">
        <v>6</v>
      </c>
      <c r="V90" s="202">
        <v>6</v>
      </c>
    </row>
    <row r="91" spans="1:22" x14ac:dyDescent="0.25">
      <c r="A91" s="202">
        <v>7</v>
      </c>
      <c r="B91" s="13" t="s">
        <v>114</v>
      </c>
      <c r="C91" s="9">
        <v>464</v>
      </c>
      <c r="D91" s="9">
        <v>308</v>
      </c>
      <c r="E91" s="9">
        <v>18</v>
      </c>
      <c r="F91" s="9">
        <v>30</v>
      </c>
      <c r="G91" s="9">
        <v>404</v>
      </c>
      <c r="H91" s="9">
        <v>145</v>
      </c>
      <c r="I91" s="9">
        <v>24</v>
      </c>
      <c r="J91" s="9">
        <v>262.45999999999998</v>
      </c>
      <c r="K91" s="9">
        <v>206</v>
      </c>
      <c r="L91" s="9">
        <v>98962.82</v>
      </c>
      <c r="M91" s="9">
        <v>4265.6000000000004</v>
      </c>
      <c r="N91" s="9">
        <v>2420.9299999999998</v>
      </c>
      <c r="O91" s="9">
        <v>194.18</v>
      </c>
      <c r="P91" s="9">
        <v>14639.89</v>
      </c>
      <c r="Q91" s="9">
        <v>950.64</v>
      </c>
      <c r="R91" s="9">
        <v>731.39</v>
      </c>
      <c r="S91" s="14">
        <v>74.69</v>
      </c>
      <c r="T91" s="25">
        <v>4</v>
      </c>
      <c r="U91" s="34">
        <v>7</v>
      </c>
      <c r="V91" s="202">
        <v>7</v>
      </c>
    </row>
    <row r="92" spans="1:22" x14ac:dyDescent="0.25">
      <c r="A92" s="202">
        <v>8</v>
      </c>
      <c r="B92" s="13" t="s">
        <v>128</v>
      </c>
      <c r="C92" s="9">
        <v>605</v>
      </c>
      <c r="D92" s="9">
        <v>300</v>
      </c>
      <c r="E92" s="9">
        <v>20</v>
      </c>
      <c r="F92" s="9">
        <v>28.5</v>
      </c>
      <c r="G92" s="9">
        <v>548</v>
      </c>
      <c r="H92" s="9">
        <v>140</v>
      </c>
      <c r="I92" s="9">
        <v>28</v>
      </c>
      <c r="J92" s="9">
        <v>287.33</v>
      </c>
      <c r="K92" s="9">
        <v>225.6</v>
      </c>
      <c r="L92" s="9">
        <v>174450.48</v>
      </c>
      <c r="M92" s="9">
        <v>5767</v>
      </c>
      <c r="N92" s="9">
        <v>3305.39</v>
      </c>
      <c r="O92" s="9">
        <v>246.4</v>
      </c>
      <c r="P92" s="9">
        <v>12881.17</v>
      </c>
      <c r="Q92" s="9">
        <v>858.74</v>
      </c>
      <c r="R92" s="9">
        <v>674.12</v>
      </c>
      <c r="S92" s="14">
        <v>66.959999999999994</v>
      </c>
      <c r="T92" s="25">
        <v>4</v>
      </c>
      <c r="U92" s="34">
        <v>8</v>
      </c>
      <c r="V92" s="202">
        <v>8</v>
      </c>
    </row>
    <row r="93" spans="1:22" ht="15.75" thickBot="1" x14ac:dyDescent="0.3">
      <c r="A93" s="203">
        <v>9</v>
      </c>
      <c r="B93" s="15" t="s">
        <v>136</v>
      </c>
      <c r="C93" s="16">
        <v>715</v>
      </c>
      <c r="D93" s="16">
        <v>300</v>
      </c>
      <c r="E93" s="16">
        <v>20.5</v>
      </c>
      <c r="F93" s="16">
        <v>31.5</v>
      </c>
      <c r="G93" s="16">
        <v>652</v>
      </c>
      <c r="H93" s="16">
        <v>139.75</v>
      </c>
      <c r="I93" s="16">
        <v>28</v>
      </c>
      <c r="J93" s="16">
        <v>329.39</v>
      </c>
      <c r="K93" s="16">
        <v>258.60000000000002</v>
      </c>
      <c r="L93" s="16">
        <v>275127.01</v>
      </c>
      <c r="M93" s="16">
        <v>7695.9</v>
      </c>
      <c r="N93" s="16">
        <v>4426.46</v>
      </c>
      <c r="O93" s="16">
        <v>289.01</v>
      </c>
      <c r="P93" s="16">
        <v>14242</v>
      </c>
      <c r="Q93" s="16">
        <v>949.47</v>
      </c>
      <c r="R93" s="16">
        <v>748.55</v>
      </c>
      <c r="S93" s="17">
        <v>65.760000000000005</v>
      </c>
      <c r="T93" s="37">
        <v>4</v>
      </c>
      <c r="U93" s="35">
        <v>9</v>
      </c>
      <c r="V93" s="203">
        <v>9</v>
      </c>
    </row>
    <row r="94" spans="1:22" x14ac:dyDescent="0.25">
      <c r="A94" s="34">
        <v>1</v>
      </c>
      <c r="B94" s="10" t="s">
        <v>80</v>
      </c>
      <c r="C94" s="11">
        <v>218</v>
      </c>
      <c r="D94" s="11">
        <v>157</v>
      </c>
      <c r="E94" s="11">
        <v>13</v>
      </c>
      <c r="F94" s="11">
        <v>21</v>
      </c>
      <c r="G94" s="11">
        <v>176</v>
      </c>
      <c r="H94" s="11">
        <v>72</v>
      </c>
      <c r="I94" s="11">
        <v>13</v>
      </c>
      <c r="J94" s="11">
        <v>90.27</v>
      </c>
      <c r="K94" s="11">
        <v>70.900000000000006</v>
      </c>
      <c r="L94" s="11">
        <v>7117.64</v>
      </c>
      <c r="M94" s="11">
        <v>653</v>
      </c>
      <c r="N94" s="11">
        <v>381.26</v>
      </c>
      <c r="O94" s="11">
        <v>88.8</v>
      </c>
      <c r="P94" s="11">
        <v>1359.05</v>
      </c>
      <c r="Q94" s="11">
        <v>173.13</v>
      </c>
      <c r="R94" s="11">
        <v>133.81</v>
      </c>
      <c r="S94" s="12">
        <v>38.799999999999997</v>
      </c>
      <c r="T94" s="36">
        <v>5</v>
      </c>
      <c r="U94" s="33">
        <v>1</v>
      </c>
      <c r="V94" s="34">
        <v>1</v>
      </c>
    </row>
    <row r="95" spans="1:22" x14ac:dyDescent="0.25">
      <c r="A95" s="34">
        <v>2</v>
      </c>
      <c r="B95" s="13" t="s">
        <v>87</v>
      </c>
      <c r="C95" s="9">
        <v>274</v>
      </c>
      <c r="D95" s="9">
        <v>184</v>
      </c>
      <c r="E95" s="9">
        <v>16</v>
      </c>
      <c r="F95" s="9">
        <v>26</v>
      </c>
      <c r="G95" s="9">
        <v>222</v>
      </c>
      <c r="H95" s="9">
        <v>84</v>
      </c>
      <c r="I95" s="9">
        <v>16</v>
      </c>
      <c r="J95" s="9">
        <v>133.4</v>
      </c>
      <c r="K95" s="9">
        <v>104.7</v>
      </c>
      <c r="L95" s="9">
        <v>16478.259999999998</v>
      </c>
      <c r="M95" s="9">
        <v>1202.8</v>
      </c>
      <c r="N95" s="9">
        <v>703.59</v>
      </c>
      <c r="O95" s="9">
        <v>111.14</v>
      </c>
      <c r="P95" s="9">
        <v>2710.17</v>
      </c>
      <c r="Q95" s="9">
        <v>294.58</v>
      </c>
      <c r="R95" s="9">
        <v>228.44</v>
      </c>
      <c r="S95" s="14">
        <v>45.07</v>
      </c>
      <c r="T95" s="25">
        <v>5</v>
      </c>
      <c r="U95" s="34">
        <v>2</v>
      </c>
      <c r="V95" s="34">
        <v>2</v>
      </c>
    </row>
    <row r="96" spans="1:22" x14ac:dyDescent="0.25">
      <c r="A96" s="34">
        <v>3</v>
      </c>
      <c r="B96" s="13" t="s">
        <v>94</v>
      </c>
      <c r="C96" s="9">
        <v>326</v>
      </c>
      <c r="D96" s="9">
        <v>208</v>
      </c>
      <c r="E96" s="9">
        <v>16</v>
      </c>
      <c r="F96" s="9">
        <v>28</v>
      </c>
      <c r="G96" s="9">
        <v>270</v>
      </c>
      <c r="H96" s="9">
        <v>96</v>
      </c>
      <c r="I96" s="9">
        <v>18</v>
      </c>
      <c r="J96" s="9">
        <v>162.46</v>
      </c>
      <c r="K96" s="9">
        <v>127.5</v>
      </c>
      <c r="L96" s="9">
        <v>29037.68</v>
      </c>
      <c r="M96" s="9">
        <v>1781.5</v>
      </c>
      <c r="N96" s="9">
        <v>1031.79</v>
      </c>
      <c r="O96" s="9">
        <v>133.69</v>
      </c>
      <c r="P96" s="9">
        <v>4213.04</v>
      </c>
      <c r="Q96" s="9">
        <v>405.1</v>
      </c>
      <c r="R96" s="9">
        <v>313.16000000000003</v>
      </c>
      <c r="S96" s="14">
        <v>50.92</v>
      </c>
      <c r="T96" s="25">
        <v>5</v>
      </c>
      <c r="U96" s="34">
        <v>3</v>
      </c>
      <c r="V96" s="34">
        <v>3</v>
      </c>
    </row>
    <row r="97" spans="1:22" x14ac:dyDescent="0.25">
      <c r="A97" s="34">
        <v>4</v>
      </c>
      <c r="B97" s="13" t="s">
        <v>100</v>
      </c>
      <c r="C97" s="9">
        <v>364</v>
      </c>
      <c r="D97" s="9">
        <v>258</v>
      </c>
      <c r="E97" s="9">
        <v>16</v>
      </c>
      <c r="F97" s="9">
        <v>26</v>
      </c>
      <c r="G97" s="9">
        <v>312</v>
      </c>
      <c r="H97" s="9">
        <v>121</v>
      </c>
      <c r="I97" s="9">
        <v>20</v>
      </c>
      <c r="J97" s="9">
        <v>187.51</v>
      </c>
      <c r="K97" s="9">
        <v>147.19999999999999</v>
      </c>
      <c r="L97" s="9">
        <v>43231.44</v>
      </c>
      <c r="M97" s="9">
        <v>2375.4</v>
      </c>
      <c r="N97" s="9">
        <v>1354.36</v>
      </c>
      <c r="O97" s="9">
        <v>151.84</v>
      </c>
      <c r="P97" s="9">
        <v>7458.32</v>
      </c>
      <c r="Q97" s="9">
        <v>578.16</v>
      </c>
      <c r="R97" s="9">
        <v>444.79</v>
      </c>
      <c r="S97" s="14">
        <v>63.07</v>
      </c>
      <c r="T97" s="25">
        <v>5</v>
      </c>
      <c r="U97" s="34">
        <v>4</v>
      </c>
      <c r="V97" s="34">
        <v>4</v>
      </c>
    </row>
    <row r="98" spans="1:22" x14ac:dyDescent="0.25">
      <c r="A98" s="34">
        <v>5</v>
      </c>
      <c r="B98" s="13" t="s">
        <v>107</v>
      </c>
      <c r="C98" s="9">
        <v>418</v>
      </c>
      <c r="D98" s="9">
        <v>309</v>
      </c>
      <c r="E98" s="9">
        <v>17.5</v>
      </c>
      <c r="F98" s="9">
        <v>30</v>
      </c>
      <c r="G98" s="9">
        <v>358</v>
      </c>
      <c r="H98" s="9">
        <v>145.75</v>
      </c>
      <c r="I98" s="9">
        <v>22</v>
      </c>
      <c r="J98" s="9">
        <v>252.2</v>
      </c>
      <c r="K98" s="9">
        <v>198</v>
      </c>
      <c r="L98" s="9">
        <v>77867.25</v>
      </c>
      <c r="M98" s="9">
        <v>3725.7</v>
      </c>
      <c r="N98" s="9">
        <v>2114.9</v>
      </c>
      <c r="O98" s="9">
        <v>175.71</v>
      </c>
      <c r="P98" s="9">
        <v>14776.27</v>
      </c>
      <c r="Q98" s="9">
        <v>956.39</v>
      </c>
      <c r="R98" s="9">
        <v>732.65</v>
      </c>
      <c r="S98" s="14">
        <v>76.540000000000006</v>
      </c>
      <c r="T98" s="25">
        <v>5</v>
      </c>
      <c r="U98" s="34">
        <v>5</v>
      </c>
      <c r="V98" s="34">
        <v>5</v>
      </c>
    </row>
    <row r="99" spans="1:22" x14ac:dyDescent="0.25">
      <c r="A99" s="34">
        <v>6</v>
      </c>
      <c r="B99" s="13" t="s">
        <v>121</v>
      </c>
      <c r="C99" s="9">
        <v>508</v>
      </c>
      <c r="D99" s="9">
        <v>302</v>
      </c>
      <c r="E99" s="9">
        <v>19</v>
      </c>
      <c r="F99" s="9">
        <v>28</v>
      </c>
      <c r="G99" s="9">
        <v>452</v>
      </c>
      <c r="H99" s="9">
        <v>141.5</v>
      </c>
      <c r="I99" s="9">
        <v>26</v>
      </c>
      <c r="J99" s="9">
        <v>260.8</v>
      </c>
      <c r="K99" s="9">
        <v>204.7</v>
      </c>
      <c r="L99" s="9">
        <v>114959.83</v>
      </c>
      <c r="M99" s="9">
        <v>4526</v>
      </c>
      <c r="N99" s="9">
        <v>2578.5500000000002</v>
      </c>
      <c r="O99" s="9">
        <v>209.95</v>
      </c>
      <c r="P99" s="9">
        <v>12894.5</v>
      </c>
      <c r="Q99" s="9">
        <v>853.94</v>
      </c>
      <c r="R99" s="9">
        <v>663.27</v>
      </c>
      <c r="S99" s="14">
        <v>70.31</v>
      </c>
      <c r="T99" s="25">
        <v>5</v>
      </c>
      <c r="U99" s="34">
        <v>6</v>
      </c>
      <c r="V99" s="34">
        <v>6</v>
      </c>
    </row>
    <row r="100" spans="1:22" x14ac:dyDescent="0.25">
      <c r="A100" s="34">
        <v>7</v>
      </c>
      <c r="B100" s="13" t="s">
        <v>115</v>
      </c>
      <c r="C100" s="9">
        <v>476</v>
      </c>
      <c r="D100" s="9">
        <v>310</v>
      </c>
      <c r="E100" s="9">
        <v>21</v>
      </c>
      <c r="F100" s="9">
        <v>36</v>
      </c>
      <c r="G100" s="9">
        <v>404</v>
      </c>
      <c r="H100" s="9">
        <v>144.5</v>
      </c>
      <c r="I100" s="9">
        <v>24</v>
      </c>
      <c r="J100" s="9">
        <v>312.98</v>
      </c>
      <c r="K100" s="9">
        <v>245.7</v>
      </c>
      <c r="L100" s="9">
        <v>121722.09</v>
      </c>
      <c r="M100" s="9">
        <v>5114.3999999999996</v>
      </c>
      <c r="N100" s="9">
        <v>2932.26</v>
      </c>
      <c r="O100" s="9">
        <v>197.21</v>
      </c>
      <c r="P100" s="9">
        <v>17919.22</v>
      </c>
      <c r="Q100" s="9">
        <v>1156.08</v>
      </c>
      <c r="R100" s="9">
        <v>891.09</v>
      </c>
      <c r="S100" s="14">
        <v>75.67</v>
      </c>
      <c r="T100" s="25">
        <v>5</v>
      </c>
      <c r="U100" s="34">
        <v>7</v>
      </c>
      <c r="V100" s="34">
        <v>7</v>
      </c>
    </row>
    <row r="101" spans="1:22" x14ac:dyDescent="0.25">
      <c r="A101" s="34">
        <v>8</v>
      </c>
      <c r="B101" s="13" t="s">
        <v>129</v>
      </c>
      <c r="C101" s="9">
        <v>616</v>
      </c>
      <c r="D101" s="9">
        <v>302</v>
      </c>
      <c r="E101" s="9">
        <v>23</v>
      </c>
      <c r="F101" s="9">
        <v>34</v>
      </c>
      <c r="G101" s="9">
        <v>548</v>
      </c>
      <c r="H101" s="9">
        <v>139.5</v>
      </c>
      <c r="I101" s="9">
        <v>28</v>
      </c>
      <c r="J101" s="9">
        <v>338.13</v>
      </c>
      <c r="K101" s="9">
        <v>265.39999999999998</v>
      </c>
      <c r="L101" s="9">
        <v>210467.04</v>
      </c>
      <c r="M101" s="9">
        <v>6833.4</v>
      </c>
      <c r="N101" s="9">
        <v>3941.46</v>
      </c>
      <c r="O101" s="9">
        <v>249.49</v>
      </c>
      <c r="P101" s="9">
        <v>15686.68</v>
      </c>
      <c r="Q101" s="9">
        <v>1038.8499999999999</v>
      </c>
      <c r="R101" s="9">
        <v>817.44</v>
      </c>
      <c r="S101" s="14">
        <v>68.11</v>
      </c>
      <c r="T101" s="25">
        <v>5</v>
      </c>
      <c r="U101" s="34">
        <v>8</v>
      </c>
      <c r="V101" s="34">
        <v>8</v>
      </c>
    </row>
    <row r="102" spans="1:22" ht="15.75" thickBot="1" x14ac:dyDescent="0.3">
      <c r="A102" s="35">
        <v>9</v>
      </c>
      <c r="B102" s="15" t="s">
        <v>137</v>
      </c>
      <c r="C102" s="16">
        <v>725</v>
      </c>
      <c r="D102" s="16">
        <v>300</v>
      </c>
      <c r="E102" s="16">
        <v>23</v>
      </c>
      <c r="F102" s="16">
        <v>36.5</v>
      </c>
      <c r="G102" s="16">
        <v>652</v>
      </c>
      <c r="H102" s="16">
        <v>138.5</v>
      </c>
      <c r="I102" s="16">
        <v>28</v>
      </c>
      <c r="J102" s="16">
        <v>375.69</v>
      </c>
      <c r="K102" s="16">
        <v>294.89999999999998</v>
      </c>
      <c r="L102" s="16">
        <v>319781.96000000002</v>
      </c>
      <c r="M102" s="16">
        <v>8821.6</v>
      </c>
      <c r="N102" s="16">
        <v>5099.3</v>
      </c>
      <c r="O102" s="16">
        <v>291.75</v>
      </c>
      <c r="P102" s="16">
        <v>16514.18</v>
      </c>
      <c r="Q102" s="16">
        <v>1100.95</v>
      </c>
      <c r="R102" s="16">
        <v>870.34</v>
      </c>
      <c r="S102" s="17">
        <v>66.3</v>
      </c>
      <c r="T102" s="37">
        <v>5</v>
      </c>
      <c r="U102" s="35">
        <v>9</v>
      </c>
      <c r="V102" s="35">
        <v>9</v>
      </c>
    </row>
    <row r="103" spans="1:22" x14ac:dyDescent="0.25">
      <c r="A103" s="33">
        <v>1</v>
      </c>
      <c r="B103" s="10" t="s">
        <v>81</v>
      </c>
      <c r="C103" s="11">
        <v>228</v>
      </c>
      <c r="D103" s="11">
        <v>159</v>
      </c>
      <c r="E103" s="11">
        <v>16</v>
      </c>
      <c r="F103" s="11">
        <v>26</v>
      </c>
      <c r="G103" s="11">
        <v>176</v>
      </c>
      <c r="H103" s="11">
        <v>71.5</v>
      </c>
      <c r="I103" s="11">
        <v>13</v>
      </c>
      <c r="J103" s="11">
        <v>112.29</v>
      </c>
      <c r="K103" s="11">
        <v>88.2</v>
      </c>
      <c r="L103" s="11">
        <v>9312.7999999999993</v>
      </c>
      <c r="M103" s="11">
        <v>816.9</v>
      </c>
      <c r="N103" s="11">
        <v>485.66</v>
      </c>
      <c r="O103" s="11">
        <v>91.07</v>
      </c>
      <c r="P103" s="11">
        <v>1749.68</v>
      </c>
      <c r="Q103" s="11">
        <v>220.09</v>
      </c>
      <c r="R103" s="11">
        <v>170.75</v>
      </c>
      <c r="S103" s="12">
        <v>39.47</v>
      </c>
      <c r="T103" s="36">
        <v>6</v>
      </c>
      <c r="U103" s="33">
        <v>1</v>
      </c>
      <c r="V103" s="33">
        <v>1</v>
      </c>
    </row>
    <row r="104" spans="1:22" x14ac:dyDescent="0.25">
      <c r="A104" s="34">
        <v>2</v>
      </c>
      <c r="B104" s="13" t="s">
        <v>88</v>
      </c>
      <c r="C104" s="9">
        <v>286</v>
      </c>
      <c r="D104" s="9">
        <v>186</v>
      </c>
      <c r="E104" s="9">
        <v>19</v>
      </c>
      <c r="F104" s="9">
        <v>32</v>
      </c>
      <c r="G104" s="9">
        <v>222</v>
      </c>
      <c r="H104" s="9">
        <v>83.5</v>
      </c>
      <c r="I104" s="9">
        <v>16</v>
      </c>
      <c r="J104" s="9">
        <v>163.41999999999999</v>
      </c>
      <c r="K104" s="9">
        <v>128.30000000000001</v>
      </c>
      <c r="L104" s="9">
        <v>21287.68</v>
      </c>
      <c r="M104" s="9">
        <v>1488.7</v>
      </c>
      <c r="N104" s="9">
        <v>884.76</v>
      </c>
      <c r="O104" s="9">
        <v>114.13</v>
      </c>
      <c r="P104" s="9">
        <v>3448.57</v>
      </c>
      <c r="Q104" s="9">
        <v>370.81</v>
      </c>
      <c r="R104" s="9">
        <v>288.22000000000003</v>
      </c>
      <c r="S104" s="14">
        <v>45.94</v>
      </c>
      <c r="T104" s="25">
        <v>6</v>
      </c>
      <c r="U104" s="34">
        <v>2</v>
      </c>
      <c r="V104" s="34">
        <v>2</v>
      </c>
    </row>
    <row r="105" spans="1:22" x14ac:dyDescent="0.25">
      <c r="A105" s="34">
        <v>3</v>
      </c>
      <c r="B105" s="13" t="s">
        <v>95</v>
      </c>
      <c r="C105" s="9">
        <v>342</v>
      </c>
      <c r="D105" s="9">
        <v>210</v>
      </c>
      <c r="E105" s="9">
        <v>20</v>
      </c>
      <c r="F105" s="9">
        <v>36</v>
      </c>
      <c r="G105" s="9">
        <v>270</v>
      </c>
      <c r="H105" s="9">
        <v>95</v>
      </c>
      <c r="I105" s="9">
        <v>18</v>
      </c>
      <c r="J105" s="9">
        <v>207.98</v>
      </c>
      <c r="K105" s="9">
        <v>163.30000000000001</v>
      </c>
      <c r="L105" s="9">
        <v>39315.660000000003</v>
      </c>
      <c r="M105" s="9">
        <v>2299.1999999999998</v>
      </c>
      <c r="N105" s="9">
        <v>1357.14</v>
      </c>
      <c r="O105" s="9">
        <v>137.49</v>
      </c>
      <c r="P105" s="9">
        <v>5580.38</v>
      </c>
      <c r="Q105" s="9">
        <v>531.47</v>
      </c>
      <c r="R105" s="9">
        <v>412.35</v>
      </c>
      <c r="S105" s="14">
        <v>51.8</v>
      </c>
      <c r="T105" s="25">
        <v>6</v>
      </c>
      <c r="U105" s="34">
        <v>3</v>
      </c>
      <c r="V105" s="34">
        <v>3</v>
      </c>
    </row>
    <row r="106" spans="1:22" x14ac:dyDescent="0.25">
      <c r="A106" s="34">
        <v>4</v>
      </c>
      <c r="B106" s="13" t="s">
        <v>101</v>
      </c>
      <c r="C106" s="9">
        <v>376</v>
      </c>
      <c r="D106" s="9">
        <v>260</v>
      </c>
      <c r="E106" s="9">
        <v>19</v>
      </c>
      <c r="F106" s="9">
        <v>32</v>
      </c>
      <c r="G106" s="9">
        <v>312</v>
      </c>
      <c r="H106" s="9">
        <v>120.5</v>
      </c>
      <c r="I106" s="9">
        <v>20</v>
      </c>
      <c r="J106" s="9">
        <v>229.11</v>
      </c>
      <c r="K106" s="9">
        <v>179.9</v>
      </c>
      <c r="L106" s="9">
        <v>54967.48</v>
      </c>
      <c r="M106" s="9">
        <v>2923.8</v>
      </c>
      <c r="N106" s="9">
        <v>1688.25</v>
      </c>
      <c r="O106" s="9">
        <v>154.88999999999999</v>
      </c>
      <c r="P106" s="9">
        <v>9398.8799999999992</v>
      </c>
      <c r="Q106" s="9">
        <v>722.99</v>
      </c>
      <c r="R106" s="9">
        <v>557.28</v>
      </c>
      <c r="S106" s="14">
        <v>64.05</v>
      </c>
      <c r="T106" s="25">
        <v>6</v>
      </c>
      <c r="U106" s="34">
        <v>4</v>
      </c>
      <c r="V106" s="34">
        <v>4</v>
      </c>
    </row>
    <row r="107" spans="1:22" x14ac:dyDescent="0.25">
      <c r="A107" s="34">
        <v>5</v>
      </c>
      <c r="B107" s="13" t="s">
        <v>108</v>
      </c>
      <c r="C107" s="9">
        <v>430</v>
      </c>
      <c r="D107" s="9">
        <v>311</v>
      </c>
      <c r="E107" s="9">
        <v>21</v>
      </c>
      <c r="F107" s="9">
        <v>36</v>
      </c>
      <c r="G107" s="9">
        <v>358</v>
      </c>
      <c r="H107" s="9">
        <v>145</v>
      </c>
      <c r="I107" s="9">
        <v>22</v>
      </c>
      <c r="J107" s="9">
        <v>303.25</v>
      </c>
      <c r="K107" s="9">
        <v>238.1</v>
      </c>
      <c r="L107" s="9">
        <v>96432.24</v>
      </c>
      <c r="M107" s="9">
        <v>4485.2</v>
      </c>
      <c r="N107" s="9">
        <v>2578.21</v>
      </c>
      <c r="O107" s="9">
        <v>178.32</v>
      </c>
      <c r="P107" s="9">
        <v>18086.349999999999</v>
      </c>
      <c r="Q107" s="9">
        <v>1163.1099999999999</v>
      </c>
      <c r="R107" s="9">
        <v>893.43</v>
      </c>
      <c r="S107" s="14">
        <v>77.23</v>
      </c>
      <c r="T107" s="25">
        <v>6</v>
      </c>
      <c r="U107" s="34">
        <v>5</v>
      </c>
      <c r="V107" s="34">
        <v>5</v>
      </c>
    </row>
    <row r="108" spans="1:22" x14ac:dyDescent="0.25">
      <c r="A108" s="34">
        <v>6</v>
      </c>
      <c r="B108" s="13" t="s">
        <v>122</v>
      </c>
      <c r="C108" s="9">
        <v>518</v>
      </c>
      <c r="D108" s="9">
        <v>310</v>
      </c>
      <c r="E108" s="9">
        <v>22</v>
      </c>
      <c r="F108" s="9">
        <v>33</v>
      </c>
      <c r="G108" s="9">
        <v>452</v>
      </c>
      <c r="H108" s="9">
        <v>144</v>
      </c>
      <c r="I108" s="9">
        <v>26</v>
      </c>
      <c r="J108" s="9">
        <v>309.83999999999997</v>
      </c>
      <c r="K108" s="9">
        <v>243.2</v>
      </c>
      <c r="L108" s="9">
        <v>140248.12</v>
      </c>
      <c r="M108" s="9">
        <v>5415</v>
      </c>
      <c r="N108" s="9">
        <v>3106.5</v>
      </c>
      <c r="O108" s="9">
        <v>212.75</v>
      </c>
      <c r="P108" s="9">
        <v>16442.93</v>
      </c>
      <c r="Q108" s="9">
        <v>1060.83</v>
      </c>
      <c r="R108" s="9">
        <v>825.05</v>
      </c>
      <c r="S108" s="14">
        <v>72.849999999999994</v>
      </c>
      <c r="T108" s="25">
        <v>6</v>
      </c>
      <c r="U108" s="34">
        <v>6</v>
      </c>
      <c r="V108" s="34">
        <v>6</v>
      </c>
    </row>
    <row r="109" spans="1:22" x14ac:dyDescent="0.25">
      <c r="A109" s="34">
        <v>7</v>
      </c>
      <c r="B109" s="13" t="s">
        <v>116</v>
      </c>
      <c r="C109" s="9">
        <v>492</v>
      </c>
      <c r="D109" s="9">
        <v>312</v>
      </c>
      <c r="E109" s="9">
        <v>25</v>
      </c>
      <c r="F109" s="9">
        <v>44</v>
      </c>
      <c r="G109" s="9">
        <v>404</v>
      </c>
      <c r="H109" s="9">
        <v>143.5</v>
      </c>
      <c r="I109" s="9">
        <v>24</v>
      </c>
      <c r="J109" s="9">
        <v>380.5</v>
      </c>
      <c r="K109" s="9">
        <v>298.7</v>
      </c>
      <c r="L109" s="9">
        <v>153856.39000000001</v>
      </c>
      <c r="M109" s="9">
        <v>6254.3</v>
      </c>
      <c r="N109" s="9">
        <v>3633.74</v>
      </c>
      <c r="O109" s="9">
        <v>201.08</v>
      </c>
      <c r="P109" s="9">
        <v>22341.69</v>
      </c>
      <c r="Q109" s="9">
        <v>1432.16</v>
      </c>
      <c r="R109" s="9">
        <v>1106.76</v>
      </c>
      <c r="S109" s="14">
        <v>76.63</v>
      </c>
      <c r="T109" s="25">
        <v>6</v>
      </c>
      <c r="U109" s="34">
        <v>7</v>
      </c>
      <c r="V109" s="34">
        <v>7</v>
      </c>
    </row>
    <row r="110" spans="1:22" x14ac:dyDescent="0.25">
      <c r="A110" s="34">
        <v>8</v>
      </c>
      <c r="B110" s="13" t="s">
        <v>130</v>
      </c>
      <c r="C110" s="9">
        <v>630</v>
      </c>
      <c r="D110" s="9">
        <v>315</v>
      </c>
      <c r="E110" s="9">
        <v>27</v>
      </c>
      <c r="F110" s="9">
        <v>41</v>
      </c>
      <c r="G110" s="9">
        <v>548</v>
      </c>
      <c r="H110" s="9">
        <v>144</v>
      </c>
      <c r="I110" s="9">
        <v>28</v>
      </c>
      <c r="J110" s="9">
        <v>412.99</v>
      </c>
      <c r="K110" s="9">
        <v>324.2</v>
      </c>
      <c r="L110" s="9">
        <v>266239.93</v>
      </c>
      <c r="M110" s="9">
        <v>8452.1</v>
      </c>
      <c r="N110" s="9">
        <v>4907.09</v>
      </c>
      <c r="O110" s="9">
        <v>253.9</v>
      </c>
      <c r="P110" s="9">
        <v>21476.18</v>
      </c>
      <c r="Q110" s="9">
        <v>1363.57</v>
      </c>
      <c r="R110" s="9">
        <v>1073.6400000000001</v>
      </c>
      <c r="S110" s="14">
        <v>72.11</v>
      </c>
      <c r="T110" s="25">
        <v>6</v>
      </c>
      <c r="U110" s="34">
        <v>8</v>
      </c>
      <c r="V110" s="34">
        <v>8</v>
      </c>
    </row>
    <row r="111" spans="1:22" ht="15.75" thickBot="1" x14ac:dyDescent="0.3">
      <c r="A111" s="35">
        <v>9</v>
      </c>
      <c r="B111" s="15" t="s">
        <v>138</v>
      </c>
      <c r="C111" s="16">
        <v>740</v>
      </c>
      <c r="D111" s="16">
        <v>313</v>
      </c>
      <c r="E111" s="16">
        <v>27</v>
      </c>
      <c r="F111" s="16">
        <v>44</v>
      </c>
      <c r="G111" s="16">
        <v>652</v>
      </c>
      <c r="H111" s="16">
        <v>143</v>
      </c>
      <c r="I111" s="16">
        <v>28</v>
      </c>
      <c r="J111" s="16">
        <v>458.21</v>
      </c>
      <c r="K111" s="16">
        <v>359.7</v>
      </c>
      <c r="L111" s="16">
        <v>403258.33</v>
      </c>
      <c r="M111" s="16">
        <v>10898.9</v>
      </c>
      <c r="N111" s="16">
        <v>6334.98</v>
      </c>
      <c r="O111" s="16">
        <v>296.66000000000003</v>
      </c>
      <c r="P111" s="16">
        <v>22622.21</v>
      </c>
      <c r="Q111" s="16">
        <v>1445.51</v>
      </c>
      <c r="R111" s="16">
        <v>1143.72</v>
      </c>
      <c r="S111" s="17">
        <v>70.260000000000005</v>
      </c>
      <c r="T111" s="37">
        <v>6</v>
      </c>
      <c r="U111" s="35">
        <v>9</v>
      </c>
      <c r="V111" s="35">
        <v>9</v>
      </c>
    </row>
    <row r="112" spans="1:22" x14ac:dyDescent="0.25">
      <c r="A112" s="33">
        <v>1</v>
      </c>
      <c r="B112" s="10" t="s">
        <v>102</v>
      </c>
      <c r="C112" s="11">
        <v>392</v>
      </c>
      <c r="D112" s="11">
        <v>262</v>
      </c>
      <c r="E112" s="11">
        <v>23</v>
      </c>
      <c r="F112" s="11">
        <v>40</v>
      </c>
      <c r="G112" s="11">
        <v>312</v>
      </c>
      <c r="H112" s="11">
        <v>119.5</v>
      </c>
      <c r="I112" s="11">
        <v>20</v>
      </c>
      <c r="J112" s="11">
        <v>284.79000000000002</v>
      </c>
      <c r="K112" s="11">
        <v>223.6</v>
      </c>
      <c r="L112" s="11">
        <v>71815.25</v>
      </c>
      <c r="M112" s="11">
        <v>3664</v>
      </c>
      <c r="N112" s="11">
        <v>2150.36</v>
      </c>
      <c r="O112" s="11">
        <v>158.80000000000001</v>
      </c>
      <c r="P112" s="11">
        <v>12030.69</v>
      </c>
      <c r="Q112" s="11">
        <v>918.37</v>
      </c>
      <c r="R112" s="11">
        <v>709.81</v>
      </c>
      <c r="S112" s="12">
        <v>65</v>
      </c>
      <c r="T112" s="36">
        <v>7</v>
      </c>
      <c r="U112" s="33">
        <v>1</v>
      </c>
      <c r="V112" s="33">
        <v>1</v>
      </c>
    </row>
    <row r="113" spans="1:22" x14ac:dyDescent="0.25">
      <c r="A113" s="34">
        <v>2</v>
      </c>
      <c r="B113" s="13" t="s">
        <v>109</v>
      </c>
      <c r="C113" s="9">
        <v>446</v>
      </c>
      <c r="D113" s="9">
        <v>313</v>
      </c>
      <c r="E113" s="9">
        <v>25</v>
      </c>
      <c r="F113" s="9">
        <v>44</v>
      </c>
      <c r="G113" s="9">
        <v>358</v>
      </c>
      <c r="H113" s="9">
        <v>144</v>
      </c>
      <c r="I113" s="9">
        <v>22</v>
      </c>
      <c r="J113" s="9">
        <v>369.09</v>
      </c>
      <c r="K113" s="9">
        <v>289.7</v>
      </c>
      <c r="L113" s="9">
        <v>122543.61</v>
      </c>
      <c r="M113" s="9">
        <v>5495.2</v>
      </c>
      <c r="N113" s="9">
        <v>3204.85</v>
      </c>
      <c r="O113" s="9">
        <v>182.21</v>
      </c>
      <c r="P113" s="9">
        <v>22547.07</v>
      </c>
      <c r="Q113" s="9">
        <v>1440.71</v>
      </c>
      <c r="R113" s="9">
        <v>1109.25</v>
      </c>
      <c r="S113" s="14">
        <v>78.16</v>
      </c>
      <c r="T113" s="25">
        <v>7</v>
      </c>
      <c r="U113" s="34">
        <v>2</v>
      </c>
      <c r="V113" s="34">
        <v>2</v>
      </c>
    </row>
    <row r="114" spans="1:22" x14ac:dyDescent="0.25">
      <c r="A114" s="34">
        <v>3</v>
      </c>
      <c r="B114" s="13" t="s">
        <v>123</v>
      </c>
      <c r="C114" s="9">
        <v>532</v>
      </c>
      <c r="D114" s="9">
        <v>312</v>
      </c>
      <c r="E114" s="9">
        <v>26</v>
      </c>
      <c r="F114" s="9">
        <v>40</v>
      </c>
      <c r="G114" s="9">
        <v>452</v>
      </c>
      <c r="H114" s="9">
        <v>143</v>
      </c>
      <c r="I114" s="9">
        <v>26</v>
      </c>
      <c r="J114" s="9">
        <v>372.92</v>
      </c>
      <c r="K114" s="9">
        <v>292.7</v>
      </c>
      <c r="L114" s="9">
        <v>174203.77</v>
      </c>
      <c r="M114" s="9">
        <v>6549</v>
      </c>
      <c r="N114" s="9">
        <v>3797.96</v>
      </c>
      <c r="O114" s="9">
        <v>216.13</v>
      </c>
      <c r="P114" s="9">
        <v>20335.66</v>
      </c>
      <c r="Q114" s="9">
        <v>1303.57</v>
      </c>
      <c r="R114" s="9">
        <v>1017.09</v>
      </c>
      <c r="S114" s="14">
        <v>73.84</v>
      </c>
      <c r="T114" s="25">
        <v>7</v>
      </c>
      <c r="U114" s="34">
        <v>3</v>
      </c>
      <c r="V114" s="34">
        <v>3</v>
      </c>
    </row>
    <row r="115" spans="1:22" x14ac:dyDescent="0.25">
      <c r="A115" s="34">
        <v>4</v>
      </c>
      <c r="B115" s="13" t="s">
        <v>131</v>
      </c>
      <c r="C115" s="9">
        <v>644</v>
      </c>
      <c r="D115" s="9">
        <v>317</v>
      </c>
      <c r="E115" s="9">
        <v>31</v>
      </c>
      <c r="F115" s="9">
        <v>48</v>
      </c>
      <c r="G115" s="9">
        <v>548</v>
      </c>
      <c r="H115" s="9">
        <v>143</v>
      </c>
      <c r="I115" s="9">
        <v>28</v>
      </c>
      <c r="J115" s="9">
        <v>480.93</v>
      </c>
      <c r="K115" s="9">
        <v>377.5</v>
      </c>
      <c r="L115" s="9">
        <v>318172.03999999998</v>
      </c>
      <c r="M115" s="9">
        <v>9881.1</v>
      </c>
      <c r="N115" s="9">
        <v>5788.14</v>
      </c>
      <c r="O115" s="9">
        <v>257.20999999999998</v>
      </c>
      <c r="P115" s="9">
        <v>25653.759999999998</v>
      </c>
      <c r="Q115" s="9">
        <v>1618.53</v>
      </c>
      <c r="R115" s="9">
        <v>1279.02</v>
      </c>
      <c r="S115" s="14">
        <v>73.040000000000006</v>
      </c>
      <c r="T115" s="25">
        <v>7</v>
      </c>
      <c r="U115" s="34">
        <v>4</v>
      </c>
      <c r="V115" s="34">
        <v>4</v>
      </c>
    </row>
    <row r="116" spans="1:22" ht="15.75" thickBot="1" x14ac:dyDescent="0.3">
      <c r="A116" s="35">
        <v>5</v>
      </c>
      <c r="B116" s="15" t="s">
        <v>139</v>
      </c>
      <c r="C116" s="16">
        <v>758</v>
      </c>
      <c r="D116" s="16">
        <v>315</v>
      </c>
      <c r="E116" s="16">
        <v>32</v>
      </c>
      <c r="F116" s="16">
        <v>53</v>
      </c>
      <c r="G116" s="16">
        <v>652</v>
      </c>
      <c r="H116" s="16">
        <v>141.5</v>
      </c>
      <c r="I116" s="16">
        <v>28</v>
      </c>
      <c r="J116" s="16">
        <v>549.27</v>
      </c>
      <c r="K116" s="16">
        <v>431.2</v>
      </c>
      <c r="L116" s="16">
        <v>496466.98</v>
      </c>
      <c r="M116" s="16">
        <v>13099.4</v>
      </c>
      <c r="N116" s="16">
        <v>7693</v>
      </c>
      <c r="O116" s="16">
        <v>300.64</v>
      </c>
      <c r="P116" s="16">
        <v>27822.58</v>
      </c>
      <c r="Q116" s="16">
        <v>1766.51</v>
      </c>
      <c r="R116" s="16">
        <v>1405.68</v>
      </c>
      <c r="S116" s="17">
        <v>71.17</v>
      </c>
      <c r="T116" s="37">
        <v>7</v>
      </c>
      <c r="U116" s="35">
        <v>5</v>
      </c>
      <c r="V116" s="35">
        <v>5</v>
      </c>
    </row>
    <row r="117" spans="1:22" x14ac:dyDescent="0.25">
      <c r="A117" s="33">
        <v>1</v>
      </c>
      <c r="B117" s="10" t="s">
        <v>124</v>
      </c>
      <c r="C117" s="11">
        <v>548</v>
      </c>
      <c r="D117" s="11">
        <v>314</v>
      </c>
      <c r="E117" s="11">
        <v>30</v>
      </c>
      <c r="F117" s="11">
        <v>48</v>
      </c>
      <c r="G117" s="11">
        <v>452</v>
      </c>
      <c r="H117" s="11">
        <v>142</v>
      </c>
      <c r="I117" s="11">
        <v>26</v>
      </c>
      <c r="J117" s="11">
        <v>442.84</v>
      </c>
      <c r="K117" s="11">
        <v>347.6</v>
      </c>
      <c r="L117" s="11">
        <v>214879.98</v>
      </c>
      <c r="M117" s="11">
        <v>7842.3</v>
      </c>
      <c r="N117" s="11">
        <v>4598.03</v>
      </c>
      <c r="O117" s="11">
        <v>220.28</v>
      </c>
      <c r="P117" s="11">
        <v>24895.52</v>
      </c>
      <c r="Q117" s="11">
        <v>1585.7</v>
      </c>
      <c r="R117" s="11">
        <v>1240.04</v>
      </c>
      <c r="S117" s="12">
        <v>74.98</v>
      </c>
      <c r="T117" s="36">
        <v>8</v>
      </c>
      <c r="U117" s="33">
        <v>1</v>
      </c>
      <c r="V117" s="33">
        <v>1</v>
      </c>
    </row>
    <row r="118" spans="1:22" x14ac:dyDescent="0.25">
      <c r="A118" s="34">
        <v>2</v>
      </c>
      <c r="B118" s="13" t="s">
        <v>132</v>
      </c>
      <c r="C118" s="9">
        <v>664</v>
      </c>
      <c r="D118" s="9">
        <v>319</v>
      </c>
      <c r="E118" s="9">
        <v>36</v>
      </c>
      <c r="F118" s="9">
        <v>58</v>
      </c>
      <c r="G118" s="9">
        <v>548</v>
      </c>
      <c r="H118" s="9">
        <v>141.5</v>
      </c>
      <c r="I118" s="9">
        <v>28</v>
      </c>
      <c r="J118" s="9">
        <v>574.04999999999995</v>
      </c>
      <c r="K118" s="9">
        <v>450.6</v>
      </c>
      <c r="L118" s="9">
        <v>394963.73</v>
      </c>
      <c r="M118" s="9">
        <v>11896.5</v>
      </c>
      <c r="N118" s="9">
        <v>7047.57</v>
      </c>
      <c r="O118" s="9">
        <v>262.3</v>
      </c>
      <c r="P118" s="9">
        <v>31634.21</v>
      </c>
      <c r="Q118" s="9">
        <v>1983.34</v>
      </c>
      <c r="R118" s="9">
        <v>1572.47</v>
      </c>
      <c r="S118" s="14">
        <v>74.23</v>
      </c>
      <c r="T118" s="25">
        <v>8</v>
      </c>
      <c r="U118" s="34">
        <v>2</v>
      </c>
      <c r="V118" s="34">
        <v>2</v>
      </c>
    </row>
    <row r="119" spans="1:22" ht="15.75" thickBot="1" x14ac:dyDescent="0.3">
      <c r="A119" s="35">
        <v>3</v>
      </c>
      <c r="B119" s="15" t="s">
        <v>140</v>
      </c>
      <c r="C119" s="16">
        <v>780</v>
      </c>
      <c r="D119" s="16">
        <v>317</v>
      </c>
      <c r="E119" s="16">
        <v>38</v>
      </c>
      <c r="F119" s="16">
        <v>64</v>
      </c>
      <c r="G119" s="16">
        <v>652</v>
      </c>
      <c r="H119" s="16">
        <v>139.5</v>
      </c>
      <c r="I119" s="16">
        <v>28</v>
      </c>
      <c r="J119" s="16">
        <v>660.25</v>
      </c>
      <c r="K119" s="16">
        <v>518.29999999999995</v>
      </c>
      <c r="L119" s="16">
        <v>616075.38</v>
      </c>
      <c r="M119" s="16">
        <v>15796.8</v>
      </c>
      <c r="N119" s="16">
        <v>9389.94</v>
      </c>
      <c r="O119" s="16">
        <v>305.47000000000003</v>
      </c>
      <c r="P119" s="16">
        <v>34321.599999999999</v>
      </c>
      <c r="Q119" s="16">
        <v>2165.4</v>
      </c>
      <c r="R119" s="16">
        <v>1734.01</v>
      </c>
      <c r="S119" s="17">
        <v>72.099999999999994</v>
      </c>
      <c r="T119" s="37">
        <v>8</v>
      </c>
      <c r="U119" s="35">
        <v>3</v>
      </c>
      <c r="V119" s="35">
        <v>3</v>
      </c>
    </row>
    <row r="120" spans="1:22" ht="15.75" thickBot="1" x14ac:dyDescent="0.3">
      <c r="A120" s="25"/>
      <c r="U120" s="25"/>
      <c r="V120" s="25"/>
    </row>
    <row r="121" spans="1:22" x14ac:dyDescent="0.25">
      <c r="A121" s="80">
        <v>1</v>
      </c>
      <c r="B121" s="10" t="s">
        <v>141</v>
      </c>
      <c r="C121" s="11">
        <v>147</v>
      </c>
      <c r="D121" s="11">
        <v>149</v>
      </c>
      <c r="E121" s="11">
        <v>6</v>
      </c>
      <c r="F121" s="11">
        <v>8.5</v>
      </c>
      <c r="G121" s="11">
        <v>130</v>
      </c>
      <c r="H121" s="11">
        <v>71.5</v>
      </c>
      <c r="I121" s="11">
        <v>11</v>
      </c>
      <c r="J121" s="11">
        <v>34.17</v>
      </c>
      <c r="K121" s="11">
        <v>26.8</v>
      </c>
      <c r="L121" s="11">
        <v>1366.76</v>
      </c>
      <c r="M121" s="11">
        <v>186</v>
      </c>
      <c r="N121" s="11">
        <v>103.63</v>
      </c>
      <c r="O121" s="11">
        <v>63.25</v>
      </c>
      <c r="P121" s="11">
        <v>469.21</v>
      </c>
      <c r="Q121" s="11">
        <v>62.98</v>
      </c>
      <c r="R121" s="11">
        <v>48.05</v>
      </c>
      <c r="S121" s="76">
        <v>37.06</v>
      </c>
      <c r="T121" s="73">
        <v>1</v>
      </c>
      <c r="U121" s="80">
        <v>1</v>
      </c>
      <c r="V121" s="80">
        <v>1</v>
      </c>
    </row>
    <row r="122" spans="1:22" x14ac:dyDescent="0.25">
      <c r="A122" s="81">
        <v>2</v>
      </c>
      <c r="B122" s="13" t="s">
        <v>146</v>
      </c>
      <c r="C122" s="9">
        <v>196</v>
      </c>
      <c r="D122" s="9">
        <v>199</v>
      </c>
      <c r="E122" s="9">
        <v>6.5</v>
      </c>
      <c r="F122" s="9">
        <v>10</v>
      </c>
      <c r="G122" s="9">
        <v>176</v>
      </c>
      <c r="H122" s="9">
        <v>96.25</v>
      </c>
      <c r="I122" s="9">
        <v>13</v>
      </c>
      <c r="J122" s="9">
        <v>52.69</v>
      </c>
      <c r="K122" s="9">
        <v>41.4</v>
      </c>
      <c r="L122" s="9">
        <v>3846.06</v>
      </c>
      <c r="M122" s="9">
        <v>392.5</v>
      </c>
      <c r="N122" s="9">
        <v>216.41</v>
      </c>
      <c r="O122" s="9">
        <v>85.44</v>
      </c>
      <c r="P122" s="9">
        <v>1314.47</v>
      </c>
      <c r="Q122" s="9">
        <v>132.11000000000001</v>
      </c>
      <c r="R122" s="9">
        <v>100.38</v>
      </c>
      <c r="S122" s="77">
        <v>49.95</v>
      </c>
      <c r="T122" s="74">
        <v>1</v>
      </c>
      <c r="U122" s="81">
        <v>2</v>
      </c>
      <c r="V122" s="81">
        <v>2</v>
      </c>
    </row>
    <row r="123" spans="1:22" x14ac:dyDescent="0.25">
      <c r="A123" s="81">
        <v>3</v>
      </c>
      <c r="B123" s="13" t="s">
        <v>154</v>
      </c>
      <c r="C123" s="9">
        <v>246</v>
      </c>
      <c r="D123" s="9">
        <v>249</v>
      </c>
      <c r="E123" s="9">
        <v>8</v>
      </c>
      <c r="F123" s="9">
        <v>12</v>
      </c>
      <c r="G123" s="9">
        <v>222</v>
      </c>
      <c r="H123" s="9">
        <v>120.5</v>
      </c>
      <c r="I123" s="9">
        <v>16</v>
      </c>
      <c r="J123" s="9">
        <v>79.72</v>
      </c>
      <c r="K123" s="9">
        <v>62.6</v>
      </c>
      <c r="L123" s="9">
        <v>9170.92</v>
      </c>
      <c r="M123" s="9">
        <v>745.6</v>
      </c>
      <c r="N123" s="9">
        <v>410.68</v>
      </c>
      <c r="O123" s="9">
        <v>107.26</v>
      </c>
      <c r="P123" s="9">
        <v>3090.06</v>
      </c>
      <c r="Q123" s="9">
        <v>248.2</v>
      </c>
      <c r="R123" s="9">
        <v>188.61</v>
      </c>
      <c r="S123" s="77">
        <v>62.26</v>
      </c>
      <c r="T123" s="74">
        <v>1</v>
      </c>
      <c r="U123" s="81">
        <v>3</v>
      </c>
      <c r="V123" s="81">
        <v>3</v>
      </c>
    </row>
    <row r="124" spans="1:22" x14ac:dyDescent="0.25">
      <c r="A124" s="81">
        <v>4</v>
      </c>
      <c r="B124" s="13" t="s">
        <v>164</v>
      </c>
      <c r="C124" s="9">
        <v>298</v>
      </c>
      <c r="D124" s="9">
        <v>299</v>
      </c>
      <c r="E124" s="9">
        <v>9</v>
      </c>
      <c r="F124" s="9">
        <v>14</v>
      </c>
      <c r="G124" s="9">
        <v>270</v>
      </c>
      <c r="H124" s="9">
        <v>145</v>
      </c>
      <c r="I124" s="9">
        <v>18</v>
      </c>
      <c r="J124" s="9">
        <v>110.8</v>
      </c>
      <c r="K124" s="9">
        <v>87</v>
      </c>
      <c r="L124" s="9">
        <v>18848.66</v>
      </c>
      <c r="M124" s="9">
        <v>1265</v>
      </c>
      <c r="N124" s="9">
        <v>694.64</v>
      </c>
      <c r="O124" s="9">
        <v>130.43</v>
      </c>
      <c r="P124" s="9">
        <v>6241.19</v>
      </c>
      <c r="Q124" s="9">
        <v>417.47</v>
      </c>
      <c r="R124" s="9">
        <v>316.82</v>
      </c>
      <c r="S124" s="77">
        <v>75.05</v>
      </c>
      <c r="T124" s="74">
        <v>1</v>
      </c>
      <c r="U124" s="81">
        <v>4</v>
      </c>
      <c r="V124" s="81">
        <v>4</v>
      </c>
    </row>
    <row r="125" spans="1:22" x14ac:dyDescent="0.25">
      <c r="A125" s="81">
        <v>5</v>
      </c>
      <c r="B125" s="13" t="s">
        <v>185</v>
      </c>
      <c r="C125" s="9">
        <v>342</v>
      </c>
      <c r="D125" s="9">
        <v>348</v>
      </c>
      <c r="E125" s="9">
        <v>10</v>
      </c>
      <c r="F125" s="9">
        <v>15</v>
      </c>
      <c r="G125" s="9">
        <v>312</v>
      </c>
      <c r="H125" s="9">
        <v>169</v>
      </c>
      <c r="I125" s="9">
        <v>20</v>
      </c>
      <c r="J125" s="9">
        <v>139.03</v>
      </c>
      <c r="K125" s="9">
        <v>109.1</v>
      </c>
      <c r="L125" s="9">
        <v>31247.91</v>
      </c>
      <c r="M125" s="9">
        <v>1827.4</v>
      </c>
      <c r="N125" s="9">
        <v>1001.17</v>
      </c>
      <c r="O125" s="9">
        <v>149.91999999999999</v>
      </c>
      <c r="P125" s="9">
        <v>10542.21</v>
      </c>
      <c r="Q125" s="9">
        <v>605.87</v>
      </c>
      <c r="R125" s="9">
        <v>459.67</v>
      </c>
      <c r="S125" s="77">
        <v>87.08</v>
      </c>
      <c r="T125" s="74">
        <v>1</v>
      </c>
      <c r="U125" s="81">
        <v>5</v>
      </c>
      <c r="V125" s="81">
        <v>5</v>
      </c>
    </row>
    <row r="126" spans="1:22" ht="15.75" thickBot="1" x14ac:dyDescent="0.3">
      <c r="A126" s="81">
        <v>6</v>
      </c>
      <c r="B126" s="15" t="s">
        <v>210</v>
      </c>
      <c r="C126" s="16">
        <v>394</v>
      </c>
      <c r="D126" s="16">
        <v>398</v>
      </c>
      <c r="E126" s="16">
        <v>11</v>
      </c>
      <c r="F126" s="16">
        <v>18</v>
      </c>
      <c r="G126" s="16">
        <v>358</v>
      </c>
      <c r="H126" s="16">
        <v>193.5</v>
      </c>
      <c r="I126" s="16">
        <v>22</v>
      </c>
      <c r="J126" s="16">
        <v>186.81</v>
      </c>
      <c r="K126" s="16">
        <v>146.69999999999999</v>
      </c>
      <c r="L126" s="16">
        <v>56145.31</v>
      </c>
      <c r="M126" s="16">
        <v>2850</v>
      </c>
      <c r="N126" s="16">
        <v>1559.22</v>
      </c>
      <c r="O126" s="16">
        <v>173.36</v>
      </c>
      <c r="P126" s="16">
        <v>18922.62</v>
      </c>
      <c r="Q126" s="16">
        <v>950.89</v>
      </c>
      <c r="R126" s="16">
        <v>720.4</v>
      </c>
      <c r="S126" s="78">
        <v>100.64</v>
      </c>
      <c r="T126" s="75">
        <v>1</v>
      </c>
      <c r="U126" s="81">
        <v>6</v>
      </c>
      <c r="V126" s="81">
        <v>6</v>
      </c>
    </row>
    <row r="127" spans="1:22" ht="15.75" thickBot="1" x14ac:dyDescent="0.3">
      <c r="A127" s="82">
        <v>1</v>
      </c>
      <c r="B127" s="38" t="s">
        <v>186</v>
      </c>
      <c r="C127" s="39">
        <v>346</v>
      </c>
      <c r="D127" s="39">
        <v>349</v>
      </c>
      <c r="E127" s="39">
        <v>11</v>
      </c>
      <c r="F127" s="39">
        <v>17</v>
      </c>
      <c r="G127" s="39">
        <v>312</v>
      </c>
      <c r="H127" s="39">
        <v>169</v>
      </c>
      <c r="I127" s="39">
        <v>20</v>
      </c>
      <c r="J127" s="39">
        <v>156.41</v>
      </c>
      <c r="K127" s="39">
        <v>122.8</v>
      </c>
      <c r="L127" s="39">
        <v>35711.230000000003</v>
      </c>
      <c r="M127" s="39">
        <v>2064.1999999999998</v>
      </c>
      <c r="N127" s="39">
        <v>1135.8399999999999</v>
      </c>
      <c r="O127" s="39">
        <v>151.1</v>
      </c>
      <c r="P127" s="39">
        <v>12051.44</v>
      </c>
      <c r="Q127" s="39">
        <v>690.63</v>
      </c>
      <c r="R127" s="39">
        <v>524.08000000000004</v>
      </c>
      <c r="S127" s="89">
        <v>87.78</v>
      </c>
      <c r="T127" s="79">
        <v>1.5</v>
      </c>
      <c r="U127" s="82">
        <v>1</v>
      </c>
      <c r="V127" s="82">
        <v>1</v>
      </c>
    </row>
    <row r="128" spans="1:22" x14ac:dyDescent="0.25">
      <c r="A128" s="80">
        <v>1</v>
      </c>
      <c r="B128" s="10" t="s">
        <v>142</v>
      </c>
      <c r="C128" s="11">
        <v>150</v>
      </c>
      <c r="D128" s="11">
        <v>150</v>
      </c>
      <c r="E128" s="11">
        <v>7</v>
      </c>
      <c r="F128" s="11">
        <v>10</v>
      </c>
      <c r="G128" s="11">
        <v>130</v>
      </c>
      <c r="H128" s="11">
        <v>71.5</v>
      </c>
      <c r="I128" s="11">
        <v>11</v>
      </c>
      <c r="J128" s="11">
        <v>40.14</v>
      </c>
      <c r="K128" s="11">
        <v>31.5</v>
      </c>
      <c r="L128" s="11">
        <v>1641.33</v>
      </c>
      <c r="M128" s="11">
        <v>218.8</v>
      </c>
      <c r="N128" s="11">
        <v>123.04</v>
      </c>
      <c r="O128" s="11">
        <v>63.95</v>
      </c>
      <c r="P128" s="11">
        <v>563.28</v>
      </c>
      <c r="Q128" s="11">
        <v>75.099999999999994</v>
      </c>
      <c r="R128" s="11">
        <v>57.36</v>
      </c>
      <c r="S128" s="76">
        <v>37.46</v>
      </c>
      <c r="T128" s="73">
        <v>2</v>
      </c>
      <c r="U128" s="80">
        <v>1</v>
      </c>
      <c r="V128" s="80">
        <v>1</v>
      </c>
    </row>
    <row r="129" spans="1:22" x14ac:dyDescent="0.25">
      <c r="A129" s="81">
        <v>2</v>
      </c>
      <c r="B129" s="13" t="s">
        <v>147</v>
      </c>
      <c r="C129" s="9">
        <v>200</v>
      </c>
      <c r="D129" s="9">
        <v>200</v>
      </c>
      <c r="E129" s="9">
        <v>8</v>
      </c>
      <c r="F129" s="9">
        <v>12</v>
      </c>
      <c r="G129" s="9">
        <v>176</v>
      </c>
      <c r="H129" s="9">
        <v>96</v>
      </c>
      <c r="I129" s="9">
        <v>13</v>
      </c>
      <c r="J129" s="9">
        <v>63.53</v>
      </c>
      <c r="K129" s="9">
        <v>49.9</v>
      </c>
      <c r="L129" s="9">
        <v>4715.63</v>
      </c>
      <c r="M129" s="9">
        <v>471.6</v>
      </c>
      <c r="N129" s="9">
        <v>262.75</v>
      </c>
      <c r="O129" s="9">
        <v>86.15</v>
      </c>
      <c r="P129" s="9">
        <v>1601.53</v>
      </c>
      <c r="Q129" s="9">
        <v>160.15</v>
      </c>
      <c r="R129" s="9">
        <v>121.91</v>
      </c>
      <c r="S129" s="77">
        <v>50.21</v>
      </c>
      <c r="T129" s="74">
        <v>2</v>
      </c>
      <c r="U129" s="81">
        <v>2</v>
      </c>
      <c r="V129" s="81">
        <v>2</v>
      </c>
    </row>
    <row r="130" spans="1:22" x14ac:dyDescent="0.25">
      <c r="A130" s="81">
        <v>3</v>
      </c>
      <c r="B130" s="13" t="s">
        <v>155</v>
      </c>
      <c r="C130" s="9">
        <v>250</v>
      </c>
      <c r="D130" s="9">
        <v>250</v>
      </c>
      <c r="E130" s="9">
        <v>9</v>
      </c>
      <c r="F130" s="9">
        <v>14</v>
      </c>
      <c r="G130" s="9">
        <v>222</v>
      </c>
      <c r="H130" s="9">
        <v>120.5</v>
      </c>
      <c r="I130" s="9">
        <v>16</v>
      </c>
      <c r="J130" s="9">
        <v>92.18</v>
      </c>
      <c r="K130" s="9">
        <v>72.400000000000006</v>
      </c>
      <c r="L130" s="9">
        <v>10832.61</v>
      </c>
      <c r="M130" s="9">
        <v>866.6</v>
      </c>
      <c r="N130" s="9">
        <v>480.25</v>
      </c>
      <c r="O130" s="9">
        <v>108.41</v>
      </c>
      <c r="P130" s="9">
        <v>3648.81</v>
      </c>
      <c r="Q130" s="9">
        <v>291.89999999999998</v>
      </c>
      <c r="R130" s="9">
        <v>221.88</v>
      </c>
      <c r="S130" s="77">
        <v>62.92</v>
      </c>
      <c r="T130" s="74">
        <v>2</v>
      </c>
      <c r="U130" s="81">
        <v>3</v>
      </c>
      <c r="V130" s="81">
        <v>3</v>
      </c>
    </row>
    <row r="131" spans="1:22" x14ac:dyDescent="0.25">
      <c r="A131" s="81">
        <v>4</v>
      </c>
      <c r="B131" s="13" t="s">
        <v>165</v>
      </c>
      <c r="C131" s="9">
        <v>300</v>
      </c>
      <c r="D131" s="9">
        <v>300</v>
      </c>
      <c r="E131" s="9">
        <v>10</v>
      </c>
      <c r="F131" s="9">
        <v>15</v>
      </c>
      <c r="G131" s="9">
        <v>270</v>
      </c>
      <c r="H131" s="9">
        <v>145</v>
      </c>
      <c r="I131" s="9">
        <v>18</v>
      </c>
      <c r="J131" s="9">
        <v>119.78</v>
      </c>
      <c r="K131" s="9">
        <v>94</v>
      </c>
      <c r="L131" s="9">
        <v>20410.21</v>
      </c>
      <c r="M131" s="9">
        <v>1360.7</v>
      </c>
      <c r="N131" s="9">
        <v>750.59</v>
      </c>
      <c r="O131" s="9">
        <v>130.54</v>
      </c>
      <c r="P131" s="9">
        <v>6754.83</v>
      </c>
      <c r="Q131" s="9">
        <v>450.32</v>
      </c>
      <c r="R131" s="9">
        <v>342.13</v>
      </c>
      <c r="S131" s="77">
        <v>75.099999999999994</v>
      </c>
      <c r="T131" s="74">
        <v>2</v>
      </c>
      <c r="U131" s="81">
        <v>4</v>
      </c>
      <c r="V131" s="81">
        <v>4</v>
      </c>
    </row>
    <row r="132" spans="1:22" x14ac:dyDescent="0.25">
      <c r="A132" s="81">
        <v>5</v>
      </c>
      <c r="B132" s="13" t="s">
        <v>187</v>
      </c>
      <c r="C132" s="9">
        <v>350</v>
      </c>
      <c r="D132" s="9">
        <v>350</v>
      </c>
      <c r="E132" s="9">
        <v>12</v>
      </c>
      <c r="F132" s="9">
        <v>19</v>
      </c>
      <c r="G132" s="9">
        <v>312</v>
      </c>
      <c r="H132" s="9">
        <v>169</v>
      </c>
      <c r="I132" s="9">
        <v>20</v>
      </c>
      <c r="J132" s="9">
        <v>173.87</v>
      </c>
      <c r="K132" s="9">
        <v>136.5</v>
      </c>
      <c r="L132" s="9">
        <v>40295.089999999997</v>
      </c>
      <c r="M132" s="9">
        <v>2302.6</v>
      </c>
      <c r="N132" s="9">
        <v>1272.6099999999999</v>
      </c>
      <c r="O132" s="9">
        <v>152.22999999999999</v>
      </c>
      <c r="P132" s="9">
        <v>13585.82</v>
      </c>
      <c r="Q132" s="9">
        <v>776.33</v>
      </c>
      <c r="R132" s="9">
        <v>589.29</v>
      </c>
      <c r="S132" s="77">
        <v>88.39</v>
      </c>
      <c r="T132" s="74">
        <v>2</v>
      </c>
      <c r="U132" s="81">
        <v>5</v>
      </c>
      <c r="V132" s="81">
        <v>5</v>
      </c>
    </row>
    <row r="133" spans="1:22" ht="15.75" thickBot="1" x14ac:dyDescent="0.3">
      <c r="A133" s="81">
        <v>6</v>
      </c>
      <c r="B133" s="15" t="s">
        <v>211</v>
      </c>
      <c r="C133" s="16">
        <v>400</v>
      </c>
      <c r="D133" s="16">
        <v>400</v>
      </c>
      <c r="E133" s="16">
        <v>13</v>
      </c>
      <c r="F133" s="16">
        <v>21</v>
      </c>
      <c r="G133" s="16">
        <v>358</v>
      </c>
      <c r="H133" s="16">
        <v>193.5</v>
      </c>
      <c r="I133" s="16">
        <v>22</v>
      </c>
      <c r="J133" s="16">
        <v>218.69</v>
      </c>
      <c r="K133" s="16">
        <v>171.7</v>
      </c>
      <c r="L133" s="16">
        <v>66621.41</v>
      </c>
      <c r="M133" s="16">
        <v>3331.1</v>
      </c>
      <c r="N133" s="16">
        <v>1836.23</v>
      </c>
      <c r="O133" s="16">
        <v>174.54</v>
      </c>
      <c r="P133" s="16">
        <v>22412.67</v>
      </c>
      <c r="Q133" s="16">
        <v>1120.6300000000001</v>
      </c>
      <c r="R133" s="16">
        <v>849.93</v>
      </c>
      <c r="S133" s="78">
        <v>101.23</v>
      </c>
      <c r="T133" s="75">
        <v>2</v>
      </c>
      <c r="U133" s="81">
        <v>6</v>
      </c>
      <c r="V133" s="81">
        <v>6</v>
      </c>
    </row>
    <row r="134" spans="1:22" x14ac:dyDescent="0.25">
      <c r="A134" s="80">
        <v>1</v>
      </c>
      <c r="B134" s="10" t="s">
        <v>143</v>
      </c>
      <c r="C134" s="11">
        <v>155</v>
      </c>
      <c r="D134" s="11">
        <v>151</v>
      </c>
      <c r="E134" s="11">
        <v>8.5</v>
      </c>
      <c r="F134" s="11">
        <v>12.5</v>
      </c>
      <c r="G134" s="11">
        <v>130</v>
      </c>
      <c r="H134" s="11">
        <v>71.25</v>
      </c>
      <c r="I134" s="11">
        <v>11</v>
      </c>
      <c r="J134" s="11">
        <v>49.84</v>
      </c>
      <c r="K134" s="11">
        <v>39.1</v>
      </c>
      <c r="L134" s="11">
        <v>2117.61</v>
      </c>
      <c r="M134" s="11">
        <v>273.2</v>
      </c>
      <c r="N134" s="11">
        <v>155.69</v>
      </c>
      <c r="O134" s="11">
        <v>65.180000000000007</v>
      </c>
      <c r="P134" s="11">
        <v>718.46</v>
      </c>
      <c r="Q134" s="11">
        <v>95.16</v>
      </c>
      <c r="R134" s="11">
        <v>72.78</v>
      </c>
      <c r="S134" s="76">
        <v>37.97</v>
      </c>
      <c r="T134" s="73">
        <v>3</v>
      </c>
      <c r="U134" s="80">
        <v>1</v>
      </c>
      <c r="V134" s="80">
        <v>1</v>
      </c>
    </row>
    <row r="135" spans="1:22" x14ac:dyDescent="0.25">
      <c r="A135" s="81">
        <v>2</v>
      </c>
      <c r="B135" s="13" t="s">
        <v>148</v>
      </c>
      <c r="C135" s="9">
        <v>204</v>
      </c>
      <c r="D135" s="9">
        <v>201</v>
      </c>
      <c r="E135" s="9">
        <v>9</v>
      </c>
      <c r="F135" s="9">
        <v>14</v>
      </c>
      <c r="G135" s="9">
        <v>176</v>
      </c>
      <c r="H135" s="9">
        <v>96</v>
      </c>
      <c r="I135" s="9">
        <v>13</v>
      </c>
      <c r="J135" s="9">
        <v>73.569999999999993</v>
      </c>
      <c r="K135" s="9">
        <v>57.8</v>
      </c>
      <c r="L135" s="9">
        <v>5602.48</v>
      </c>
      <c r="M135" s="9">
        <v>549.29999999999995</v>
      </c>
      <c r="N135" s="9">
        <v>308.35000000000002</v>
      </c>
      <c r="O135" s="9">
        <v>87.26</v>
      </c>
      <c r="P135" s="9">
        <v>1896.76</v>
      </c>
      <c r="Q135" s="9">
        <v>188.73</v>
      </c>
      <c r="R135" s="9">
        <v>143.72</v>
      </c>
      <c r="S135" s="77">
        <v>50.78</v>
      </c>
      <c r="T135" s="74">
        <v>3</v>
      </c>
      <c r="U135" s="81">
        <v>2</v>
      </c>
      <c r="V135" s="81">
        <v>2</v>
      </c>
    </row>
    <row r="136" spans="1:22" x14ac:dyDescent="0.25">
      <c r="A136" s="81">
        <v>3</v>
      </c>
      <c r="B136" s="13" t="s">
        <v>156</v>
      </c>
      <c r="C136" s="9">
        <v>253</v>
      </c>
      <c r="D136" s="9">
        <v>251</v>
      </c>
      <c r="E136" s="9">
        <v>10</v>
      </c>
      <c r="F136" s="9">
        <v>15.5</v>
      </c>
      <c r="G136" s="9">
        <v>222</v>
      </c>
      <c r="H136" s="9">
        <v>120.5</v>
      </c>
      <c r="I136" s="9">
        <v>16</v>
      </c>
      <c r="J136" s="9">
        <v>102.21</v>
      </c>
      <c r="K136" s="9">
        <v>80.2</v>
      </c>
      <c r="L136" s="9">
        <v>12153.56</v>
      </c>
      <c r="M136" s="9">
        <v>960.8</v>
      </c>
      <c r="N136" s="9">
        <v>535.41</v>
      </c>
      <c r="O136" s="9">
        <v>109.05</v>
      </c>
      <c r="P136" s="9">
        <v>4088.75</v>
      </c>
      <c r="Q136" s="9">
        <v>325.8</v>
      </c>
      <c r="R136" s="9">
        <v>247.85</v>
      </c>
      <c r="S136" s="77">
        <v>63.25</v>
      </c>
      <c r="T136" s="74">
        <v>3</v>
      </c>
      <c r="U136" s="81">
        <v>3</v>
      </c>
      <c r="V136" s="81">
        <v>3</v>
      </c>
    </row>
    <row r="137" spans="1:22" x14ac:dyDescent="0.25">
      <c r="A137" s="81">
        <v>4</v>
      </c>
      <c r="B137" s="13" t="s">
        <v>166</v>
      </c>
      <c r="C137" s="9">
        <v>300</v>
      </c>
      <c r="D137" s="9">
        <v>305</v>
      </c>
      <c r="E137" s="9">
        <v>15</v>
      </c>
      <c r="F137" s="9">
        <v>15</v>
      </c>
      <c r="G137" s="9">
        <v>270</v>
      </c>
      <c r="H137" s="9">
        <v>145</v>
      </c>
      <c r="I137" s="9">
        <v>18</v>
      </c>
      <c r="J137" s="9">
        <v>134.78</v>
      </c>
      <c r="K137" s="9">
        <v>105.8</v>
      </c>
      <c r="L137" s="9">
        <v>21535.21</v>
      </c>
      <c r="M137" s="9">
        <v>1435.7</v>
      </c>
      <c r="N137" s="9">
        <v>806.84</v>
      </c>
      <c r="O137" s="9">
        <v>126.4</v>
      </c>
      <c r="P137" s="9">
        <v>7104.76</v>
      </c>
      <c r="Q137" s="9">
        <v>465.89</v>
      </c>
      <c r="R137" s="9">
        <v>358.04</v>
      </c>
      <c r="S137" s="77">
        <v>72.599999999999994</v>
      </c>
      <c r="T137" s="74">
        <v>3</v>
      </c>
      <c r="U137" s="81">
        <v>4</v>
      </c>
      <c r="V137" s="81">
        <v>4</v>
      </c>
    </row>
    <row r="138" spans="1:22" x14ac:dyDescent="0.25">
      <c r="A138" s="81">
        <v>5</v>
      </c>
      <c r="B138" s="13" t="s">
        <v>188</v>
      </c>
      <c r="C138" s="9">
        <v>355</v>
      </c>
      <c r="D138" s="9">
        <v>351</v>
      </c>
      <c r="E138" s="9">
        <v>13.5</v>
      </c>
      <c r="F138" s="9">
        <v>21.5</v>
      </c>
      <c r="G138" s="9">
        <v>312</v>
      </c>
      <c r="H138" s="9">
        <v>168.75</v>
      </c>
      <c r="I138" s="9">
        <v>20</v>
      </c>
      <c r="J138" s="9">
        <v>196.48</v>
      </c>
      <c r="K138" s="9">
        <v>154.19999999999999</v>
      </c>
      <c r="L138" s="9">
        <v>46230.77</v>
      </c>
      <c r="M138" s="9">
        <v>2604.6</v>
      </c>
      <c r="N138" s="9">
        <v>1448.66</v>
      </c>
      <c r="O138" s="9">
        <v>153.38999999999999</v>
      </c>
      <c r="P138" s="9">
        <v>15506.81</v>
      </c>
      <c r="Q138" s="9">
        <v>883.58</v>
      </c>
      <c r="R138" s="9">
        <v>671.24</v>
      </c>
      <c r="S138" s="77">
        <v>88.84</v>
      </c>
      <c r="T138" s="74">
        <v>3</v>
      </c>
      <c r="U138" s="81">
        <v>5</v>
      </c>
      <c r="V138" s="81">
        <v>5</v>
      </c>
    </row>
    <row r="139" spans="1:22" ht="15.75" thickBot="1" x14ac:dyDescent="0.3">
      <c r="A139" s="81">
        <v>6</v>
      </c>
      <c r="B139" s="18" t="s">
        <v>212</v>
      </c>
      <c r="C139" s="19">
        <v>406</v>
      </c>
      <c r="D139" s="19">
        <v>403</v>
      </c>
      <c r="E139" s="19">
        <v>16</v>
      </c>
      <c r="F139" s="19">
        <v>24</v>
      </c>
      <c r="G139" s="19">
        <v>358</v>
      </c>
      <c r="H139" s="19">
        <v>193.5</v>
      </c>
      <c r="I139" s="19">
        <v>22</v>
      </c>
      <c r="J139" s="19">
        <v>254.87</v>
      </c>
      <c r="K139" s="19">
        <v>200.1</v>
      </c>
      <c r="L139" s="19">
        <v>78039.22</v>
      </c>
      <c r="M139" s="19">
        <v>3844.3</v>
      </c>
      <c r="N139" s="19">
        <v>2139.84</v>
      </c>
      <c r="O139" s="19">
        <v>174.98</v>
      </c>
      <c r="P139" s="19">
        <v>26200.19</v>
      </c>
      <c r="Q139" s="19">
        <v>1300.26</v>
      </c>
      <c r="R139" s="19">
        <v>988.59</v>
      </c>
      <c r="S139" s="90">
        <v>101.39</v>
      </c>
      <c r="T139" s="74">
        <v>3</v>
      </c>
      <c r="U139" s="81">
        <v>6</v>
      </c>
      <c r="V139" s="81">
        <v>6</v>
      </c>
    </row>
    <row r="140" spans="1:22" x14ac:dyDescent="0.25">
      <c r="A140" s="85">
        <v>1</v>
      </c>
      <c r="B140" s="10" t="s">
        <v>144</v>
      </c>
      <c r="C140" s="11">
        <v>160</v>
      </c>
      <c r="D140" s="11">
        <v>152</v>
      </c>
      <c r="E140" s="11">
        <v>10</v>
      </c>
      <c r="F140" s="11">
        <v>15</v>
      </c>
      <c r="G140" s="11">
        <v>130</v>
      </c>
      <c r="H140" s="11">
        <v>71</v>
      </c>
      <c r="I140" s="11">
        <v>11</v>
      </c>
      <c r="J140" s="11">
        <v>59.64</v>
      </c>
      <c r="K140" s="11">
        <v>46.8</v>
      </c>
      <c r="L140" s="11">
        <v>2629.16</v>
      </c>
      <c r="M140" s="11">
        <v>328.6</v>
      </c>
      <c r="N140" s="11">
        <v>189.67</v>
      </c>
      <c r="O140" s="11">
        <v>66.400000000000006</v>
      </c>
      <c r="P140" s="11">
        <v>879.66</v>
      </c>
      <c r="Q140" s="11">
        <v>115.74</v>
      </c>
      <c r="R140" s="11">
        <v>88.65</v>
      </c>
      <c r="S140" s="76">
        <v>38.409999999999997</v>
      </c>
      <c r="T140" s="92">
        <v>4</v>
      </c>
      <c r="U140" s="85">
        <v>1</v>
      </c>
      <c r="V140" s="85">
        <v>1</v>
      </c>
    </row>
    <row r="141" spans="1:22" x14ac:dyDescent="0.25">
      <c r="A141" s="86">
        <v>2</v>
      </c>
      <c r="B141" s="13" t="s">
        <v>149</v>
      </c>
      <c r="C141" s="9">
        <v>210</v>
      </c>
      <c r="D141" s="9">
        <v>201</v>
      </c>
      <c r="E141" s="9">
        <v>10.5</v>
      </c>
      <c r="F141" s="9">
        <v>17</v>
      </c>
      <c r="G141" s="9">
        <v>176</v>
      </c>
      <c r="H141" s="9">
        <v>95.25</v>
      </c>
      <c r="I141" s="9">
        <v>13</v>
      </c>
      <c r="J141" s="9">
        <v>88.27</v>
      </c>
      <c r="K141" s="9">
        <v>69.3</v>
      </c>
      <c r="L141" s="9">
        <v>6962.62</v>
      </c>
      <c r="M141" s="9">
        <v>663.1</v>
      </c>
      <c r="N141" s="9">
        <v>376.57</v>
      </c>
      <c r="O141" s="9">
        <v>88.81</v>
      </c>
      <c r="P141" s="9">
        <v>2303.59</v>
      </c>
      <c r="Q141" s="9">
        <v>229.21</v>
      </c>
      <c r="R141" s="9">
        <v>174.72</v>
      </c>
      <c r="S141" s="77">
        <v>51.09</v>
      </c>
      <c r="T141" s="93">
        <v>4</v>
      </c>
      <c r="U141" s="86">
        <v>2</v>
      </c>
      <c r="V141" s="86">
        <v>2</v>
      </c>
    </row>
    <row r="142" spans="1:22" x14ac:dyDescent="0.25">
      <c r="A142" s="86">
        <v>3</v>
      </c>
      <c r="B142" s="13" t="s">
        <v>157</v>
      </c>
      <c r="C142" s="9">
        <v>257</v>
      </c>
      <c r="D142" s="9">
        <v>252</v>
      </c>
      <c r="E142" s="9">
        <v>11</v>
      </c>
      <c r="F142" s="9">
        <v>17.5</v>
      </c>
      <c r="G142" s="9">
        <v>222</v>
      </c>
      <c r="H142" s="9">
        <v>120.5</v>
      </c>
      <c r="I142" s="9">
        <v>16</v>
      </c>
      <c r="J142" s="9">
        <v>114.82</v>
      </c>
      <c r="K142" s="9">
        <v>90.1</v>
      </c>
      <c r="L142" s="9">
        <v>13927.17</v>
      </c>
      <c r="M142" s="9">
        <v>1083.8</v>
      </c>
      <c r="N142" s="9">
        <v>607.66999999999996</v>
      </c>
      <c r="O142" s="9">
        <v>110.14</v>
      </c>
      <c r="P142" s="9">
        <v>4672.01</v>
      </c>
      <c r="Q142" s="9">
        <v>370.79</v>
      </c>
      <c r="R142" s="9">
        <v>282.18</v>
      </c>
      <c r="S142" s="77">
        <v>63.79</v>
      </c>
      <c r="T142" s="93">
        <v>4</v>
      </c>
      <c r="U142" s="86">
        <v>3</v>
      </c>
      <c r="V142" s="86">
        <v>3</v>
      </c>
    </row>
    <row r="143" spans="1:22" x14ac:dyDescent="0.25">
      <c r="A143" s="86">
        <v>4</v>
      </c>
      <c r="B143" s="13" t="s">
        <v>167</v>
      </c>
      <c r="C143" s="9">
        <v>304</v>
      </c>
      <c r="D143" s="9">
        <v>301</v>
      </c>
      <c r="E143" s="9">
        <v>11</v>
      </c>
      <c r="F143" s="9">
        <v>17</v>
      </c>
      <c r="G143" s="9">
        <v>270</v>
      </c>
      <c r="H143" s="9">
        <v>145</v>
      </c>
      <c r="I143" s="9">
        <v>18</v>
      </c>
      <c r="J143" s="9">
        <v>134.82</v>
      </c>
      <c r="K143" s="9">
        <v>105.8</v>
      </c>
      <c r="L143" s="9">
        <v>23380.49</v>
      </c>
      <c r="M143" s="9">
        <v>1538.2</v>
      </c>
      <c r="N143" s="9">
        <v>852.74</v>
      </c>
      <c r="O143" s="9">
        <v>131.69</v>
      </c>
      <c r="P143" s="9">
        <v>7732.59</v>
      </c>
      <c r="Q143" s="9">
        <v>513.79</v>
      </c>
      <c r="R143" s="9">
        <v>390.46</v>
      </c>
      <c r="S143" s="77">
        <v>75.73</v>
      </c>
      <c r="T143" s="93">
        <v>4</v>
      </c>
      <c r="U143" s="86">
        <v>4</v>
      </c>
      <c r="V143" s="86">
        <v>4</v>
      </c>
    </row>
    <row r="144" spans="1:22" x14ac:dyDescent="0.25">
      <c r="A144" s="86">
        <v>5</v>
      </c>
      <c r="B144" s="13" t="s">
        <v>189</v>
      </c>
      <c r="C144" s="9">
        <v>360</v>
      </c>
      <c r="D144" s="9">
        <v>352</v>
      </c>
      <c r="E144" s="9">
        <v>15</v>
      </c>
      <c r="F144" s="9">
        <v>24</v>
      </c>
      <c r="G144" s="9">
        <v>312</v>
      </c>
      <c r="H144" s="9">
        <v>168.5</v>
      </c>
      <c r="I144" s="9">
        <v>20</v>
      </c>
      <c r="J144" s="9">
        <v>219.19</v>
      </c>
      <c r="K144" s="9">
        <v>172.1</v>
      </c>
      <c r="L144" s="9">
        <v>52353.7</v>
      </c>
      <c r="M144" s="9">
        <v>2908.5</v>
      </c>
      <c r="N144" s="9">
        <v>1627.8</v>
      </c>
      <c r="O144" s="9">
        <v>154.55000000000001</v>
      </c>
      <c r="P144" s="9">
        <v>17459.86</v>
      </c>
      <c r="Q144" s="9">
        <v>992.04</v>
      </c>
      <c r="R144" s="9">
        <v>754.25</v>
      </c>
      <c r="S144" s="77">
        <v>89.25</v>
      </c>
      <c r="T144" s="93">
        <v>4</v>
      </c>
      <c r="U144" s="86">
        <v>5</v>
      </c>
      <c r="V144" s="86">
        <v>5</v>
      </c>
    </row>
    <row r="145" spans="1:22" ht="15.75" thickBot="1" x14ac:dyDescent="0.3">
      <c r="A145" s="87">
        <v>6</v>
      </c>
      <c r="B145" s="15" t="s">
        <v>213</v>
      </c>
      <c r="C145" s="16">
        <v>414</v>
      </c>
      <c r="D145" s="16">
        <v>405</v>
      </c>
      <c r="E145" s="16">
        <v>18</v>
      </c>
      <c r="F145" s="16">
        <v>28</v>
      </c>
      <c r="G145" s="16">
        <v>358</v>
      </c>
      <c r="H145" s="16">
        <v>193.5</v>
      </c>
      <c r="I145" s="16">
        <v>22</v>
      </c>
      <c r="J145" s="16">
        <v>295.39</v>
      </c>
      <c r="K145" s="16">
        <v>231.9</v>
      </c>
      <c r="L145" s="16">
        <v>92771.14</v>
      </c>
      <c r="M145" s="16">
        <v>4481.7</v>
      </c>
      <c r="N145" s="16">
        <v>2513.15</v>
      </c>
      <c r="O145" s="16">
        <v>177.22</v>
      </c>
      <c r="P145" s="16">
        <v>31026.87</v>
      </c>
      <c r="Q145" s="16">
        <v>1532.19</v>
      </c>
      <c r="R145" s="16">
        <v>1165.56</v>
      </c>
      <c r="S145" s="78">
        <v>102.49</v>
      </c>
      <c r="T145" s="94">
        <v>4</v>
      </c>
      <c r="U145" s="87">
        <v>6</v>
      </c>
      <c r="V145" s="87">
        <v>6</v>
      </c>
    </row>
    <row r="146" spans="1:22" ht="15.75" thickBot="1" x14ac:dyDescent="0.3">
      <c r="A146" s="88">
        <v>1</v>
      </c>
      <c r="B146" s="38" t="s">
        <v>214</v>
      </c>
      <c r="C146" s="39">
        <v>420</v>
      </c>
      <c r="D146" s="39">
        <v>403</v>
      </c>
      <c r="E146" s="39">
        <v>20</v>
      </c>
      <c r="F146" s="39">
        <v>31</v>
      </c>
      <c r="G146" s="39">
        <v>358</v>
      </c>
      <c r="H146" s="39">
        <v>191.5</v>
      </c>
      <c r="I146" s="39">
        <v>22</v>
      </c>
      <c r="J146" s="39">
        <v>325.61</v>
      </c>
      <c r="K146" s="39">
        <v>255.6</v>
      </c>
      <c r="L146" s="39">
        <v>103629.7</v>
      </c>
      <c r="M146" s="39">
        <v>4934.8</v>
      </c>
      <c r="N146" s="39">
        <v>2786.46</v>
      </c>
      <c r="O146" s="39">
        <v>178.4</v>
      </c>
      <c r="P146" s="39">
        <v>33850.080000000002</v>
      </c>
      <c r="Q146" s="39">
        <v>1679.9</v>
      </c>
      <c r="R146" s="39">
        <v>1279.67</v>
      </c>
      <c r="S146" s="89">
        <v>101.96</v>
      </c>
      <c r="T146" s="95">
        <v>4.5</v>
      </c>
      <c r="U146" s="88">
        <v>1</v>
      </c>
      <c r="V146" s="88">
        <v>1</v>
      </c>
    </row>
    <row r="147" spans="1:22" x14ac:dyDescent="0.25">
      <c r="A147" s="85">
        <v>1</v>
      </c>
      <c r="B147" s="10" t="s">
        <v>145</v>
      </c>
      <c r="C147" s="11">
        <v>166</v>
      </c>
      <c r="D147" s="11">
        <v>153</v>
      </c>
      <c r="E147" s="11">
        <v>12</v>
      </c>
      <c r="F147" s="11">
        <v>18</v>
      </c>
      <c r="G147" s="11">
        <v>130</v>
      </c>
      <c r="H147" s="11">
        <v>70.5</v>
      </c>
      <c r="I147" s="11">
        <v>11</v>
      </c>
      <c r="J147" s="11">
        <v>71.72</v>
      </c>
      <c r="K147" s="11">
        <v>56.3</v>
      </c>
      <c r="L147" s="11">
        <v>3291.43</v>
      </c>
      <c r="M147" s="11">
        <v>396.6</v>
      </c>
      <c r="N147" s="11">
        <v>232.39</v>
      </c>
      <c r="O147" s="11">
        <v>67.739999999999995</v>
      </c>
      <c r="P147" s="11">
        <v>1077.1300000000001</v>
      </c>
      <c r="Q147" s="11">
        <v>140.80000000000001</v>
      </c>
      <c r="R147" s="11">
        <v>108.12</v>
      </c>
      <c r="S147" s="76">
        <v>38.75</v>
      </c>
      <c r="T147" s="92">
        <v>5</v>
      </c>
      <c r="U147" s="85">
        <v>1</v>
      </c>
      <c r="V147" s="85">
        <v>1</v>
      </c>
    </row>
    <row r="148" spans="1:22" x14ac:dyDescent="0.25">
      <c r="A148" s="86">
        <v>2</v>
      </c>
      <c r="B148" s="13" t="s">
        <v>150</v>
      </c>
      <c r="C148" s="9">
        <v>214</v>
      </c>
      <c r="D148" s="9">
        <v>202</v>
      </c>
      <c r="E148" s="9">
        <v>12</v>
      </c>
      <c r="F148" s="9">
        <v>19</v>
      </c>
      <c r="G148" s="9">
        <v>176</v>
      </c>
      <c r="H148" s="9">
        <v>95</v>
      </c>
      <c r="I148" s="9">
        <v>13</v>
      </c>
      <c r="J148" s="9">
        <v>99.33</v>
      </c>
      <c r="K148" s="9">
        <v>78</v>
      </c>
      <c r="L148" s="9">
        <v>7970.4</v>
      </c>
      <c r="M148" s="9">
        <v>744.9</v>
      </c>
      <c r="N148" s="9">
        <v>426.84</v>
      </c>
      <c r="O148" s="9">
        <v>89.58</v>
      </c>
      <c r="P148" s="9">
        <v>2613.87</v>
      </c>
      <c r="Q148" s="9">
        <v>258.8</v>
      </c>
      <c r="R148" s="9">
        <v>197.63</v>
      </c>
      <c r="S148" s="77">
        <v>51.3</v>
      </c>
      <c r="T148" s="93">
        <v>5</v>
      </c>
      <c r="U148" s="86">
        <v>2</v>
      </c>
      <c r="V148" s="86">
        <v>2</v>
      </c>
    </row>
    <row r="149" spans="1:22" x14ac:dyDescent="0.25">
      <c r="A149" s="86">
        <v>3</v>
      </c>
      <c r="B149" s="13" t="s">
        <v>158</v>
      </c>
      <c r="C149" s="9">
        <v>262</v>
      </c>
      <c r="D149" s="9">
        <v>253</v>
      </c>
      <c r="E149" s="9">
        <v>12.5</v>
      </c>
      <c r="F149" s="9">
        <v>20</v>
      </c>
      <c r="G149" s="9">
        <v>222</v>
      </c>
      <c r="H149" s="9">
        <v>120.25</v>
      </c>
      <c r="I149" s="9">
        <v>16</v>
      </c>
      <c r="J149" s="9">
        <v>131.15</v>
      </c>
      <c r="K149" s="9">
        <v>103</v>
      </c>
      <c r="L149" s="9">
        <v>16243.92</v>
      </c>
      <c r="M149" s="9">
        <v>1240</v>
      </c>
      <c r="N149" s="9">
        <v>701.07</v>
      </c>
      <c r="O149" s="9">
        <v>111.29</v>
      </c>
      <c r="P149" s="9">
        <v>5404.02</v>
      </c>
      <c r="Q149" s="9">
        <v>427.2</v>
      </c>
      <c r="R149" s="9">
        <v>325.45999999999998</v>
      </c>
      <c r="S149" s="77">
        <v>64.19</v>
      </c>
      <c r="T149" s="93">
        <v>5</v>
      </c>
      <c r="U149" s="86">
        <v>3</v>
      </c>
      <c r="V149" s="86">
        <v>3</v>
      </c>
    </row>
    <row r="150" spans="1:22" x14ac:dyDescent="0.25">
      <c r="A150" s="86">
        <v>4</v>
      </c>
      <c r="B150" s="13" t="s">
        <v>168</v>
      </c>
      <c r="C150" s="9">
        <v>308</v>
      </c>
      <c r="D150" s="9">
        <v>301</v>
      </c>
      <c r="E150" s="9">
        <v>12</v>
      </c>
      <c r="F150" s="9">
        <v>19</v>
      </c>
      <c r="G150" s="9">
        <v>270</v>
      </c>
      <c r="H150" s="9">
        <v>144.5</v>
      </c>
      <c r="I150" s="9">
        <v>18</v>
      </c>
      <c r="J150" s="9">
        <v>149.56</v>
      </c>
      <c r="K150" s="9">
        <v>117.4</v>
      </c>
      <c r="L150" s="9">
        <v>26362.99</v>
      </c>
      <c r="M150" s="9">
        <v>1711.9</v>
      </c>
      <c r="N150" s="9">
        <v>953.96</v>
      </c>
      <c r="O150" s="9">
        <v>132.77000000000001</v>
      </c>
      <c r="P150" s="9">
        <v>8642.7800000000007</v>
      </c>
      <c r="Q150" s="9">
        <v>574.27</v>
      </c>
      <c r="R150" s="9">
        <v>436.61</v>
      </c>
      <c r="S150" s="77">
        <v>76.02</v>
      </c>
      <c r="T150" s="93">
        <v>5</v>
      </c>
      <c r="U150" s="86">
        <v>4</v>
      </c>
      <c r="V150" s="86">
        <v>4</v>
      </c>
    </row>
    <row r="151" spans="1:22" x14ac:dyDescent="0.25">
      <c r="A151" s="86">
        <v>5</v>
      </c>
      <c r="B151" s="13" t="s">
        <v>190</v>
      </c>
      <c r="C151" s="9">
        <v>365</v>
      </c>
      <c r="D151" s="9">
        <v>353</v>
      </c>
      <c r="E151" s="9">
        <v>16.5</v>
      </c>
      <c r="F151" s="9">
        <v>26.5</v>
      </c>
      <c r="G151" s="9">
        <v>312</v>
      </c>
      <c r="H151" s="9">
        <v>168.25</v>
      </c>
      <c r="I151" s="9">
        <v>20</v>
      </c>
      <c r="J151" s="9">
        <v>242</v>
      </c>
      <c r="K151" s="9">
        <v>190</v>
      </c>
      <c r="L151" s="9">
        <v>58667.44</v>
      </c>
      <c r="M151" s="9">
        <v>3214.7</v>
      </c>
      <c r="N151" s="9">
        <v>1810.04</v>
      </c>
      <c r="O151" s="9">
        <v>155.69999999999999</v>
      </c>
      <c r="P151" s="9">
        <v>19445.3</v>
      </c>
      <c r="Q151" s="9">
        <v>1101.72</v>
      </c>
      <c r="R151" s="9">
        <v>838.34</v>
      </c>
      <c r="S151" s="77">
        <v>89.64</v>
      </c>
      <c r="T151" s="93">
        <v>5</v>
      </c>
      <c r="U151" s="86">
        <v>5</v>
      </c>
      <c r="V151" s="86">
        <v>5</v>
      </c>
    </row>
    <row r="152" spans="1:22" ht="15.75" thickBot="1" x14ac:dyDescent="0.3">
      <c r="A152" s="87">
        <v>6</v>
      </c>
      <c r="B152" s="15" t="s">
        <v>215</v>
      </c>
      <c r="C152" s="16">
        <v>429</v>
      </c>
      <c r="D152" s="16">
        <v>400</v>
      </c>
      <c r="E152" s="16">
        <v>23</v>
      </c>
      <c r="F152" s="16">
        <v>35.5</v>
      </c>
      <c r="G152" s="16">
        <v>358</v>
      </c>
      <c r="H152" s="16">
        <v>188.5</v>
      </c>
      <c r="I152" s="16">
        <v>22</v>
      </c>
      <c r="J152" s="16">
        <v>370.49</v>
      </c>
      <c r="K152" s="16">
        <v>290.8</v>
      </c>
      <c r="L152" s="16">
        <v>120290.27</v>
      </c>
      <c r="M152" s="16">
        <v>5607.9</v>
      </c>
      <c r="N152" s="16">
        <v>3198.49</v>
      </c>
      <c r="O152" s="16">
        <v>180.19</v>
      </c>
      <c r="P152" s="16">
        <v>37914.870000000003</v>
      </c>
      <c r="Q152" s="16">
        <v>1895.74</v>
      </c>
      <c r="R152" s="16">
        <v>1447.08</v>
      </c>
      <c r="S152" s="78">
        <v>101.16</v>
      </c>
      <c r="T152" s="94">
        <v>5</v>
      </c>
      <c r="U152" s="87">
        <v>6</v>
      </c>
      <c r="V152" s="87">
        <v>6</v>
      </c>
    </row>
    <row r="153" spans="1:22" x14ac:dyDescent="0.25">
      <c r="A153" s="85">
        <v>1</v>
      </c>
      <c r="B153" s="10" t="s">
        <v>151</v>
      </c>
      <c r="C153" s="11">
        <v>220</v>
      </c>
      <c r="D153" s="11">
        <v>202</v>
      </c>
      <c r="E153" s="11">
        <v>14</v>
      </c>
      <c r="F153" s="11">
        <v>22</v>
      </c>
      <c r="G153" s="11">
        <v>176</v>
      </c>
      <c r="H153" s="11">
        <v>94</v>
      </c>
      <c r="I153" s="11">
        <v>13</v>
      </c>
      <c r="J153" s="11">
        <v>114.97</v>
      </c>
      <c r="K153" s="11">
        <v>90.3</v>
      </c>
      <c r="L153" s="11">
        <v>9488.15</v>
      </c>
      <c r="M153" s="11">
        <v>862.6</v>
      </c>
      <c r="N153" s="11">
        <v>500.34</v>
      </c>
      <c r="O153" s="11">
        <v>90.84</v>
      </c>
      <c r="P153" s="11">
        <v>3027.75</v>
      </c>
      <c r="Q153" s="11">
        <v>299.77999999999997</v>
      </c>
      <c r="R153" s="11">
        <v>229.45</v>
      </c>
      <c r="S153" s="76">
        <v>51.32</v>
      </c>
      <c r="T153" s="92">
        <v>6</v>
      </c>
      <c r="U153" s="85">
        <v>1</v>
      </c>
      <c r="V153" s="85">
        <v>1</v>
      </c>
    </row>
    <row r="154" spans="1:22" x14ac:dyDescent="0.25">
      <c r="A154" s="86">
        <v>2</v>
      </c>
      <c r="B154" s="13" t="s">
        <v>159</v>
      </c>
      <c r="C154" s="9">
        <v>267</v>
      </c>
      <c r="D154" s="9">
        <v>253</v>
      </c>
      <c r="E154" s="9">
        <v>14</v>
      </c>
      <c r="F154" s="9">
        <v>22.5</v>
      </c>
      <c r="G154" s="9">
        <v>222</v>
      </c>
      <c r="H154" s="9">
        <v>119.5</v>
      </c>
      <c r="I154" s="9">
        <v>16</v>
      </c>
      <c r="J154" s="9">
        <v>147.13</v>
      </c>
      <c r="K154" s="9">
        <v>115.5</v>
      </c>
      <c r="L154" s="9">
        <v>18593.240000000002</v>
      </c>
      <c r="M154" s="9">
        <v>1392.8</v>
      </c>
      <c r="N154" s="9">
        <v>793.96</v>
      </c>
      <c r="O154" s="9">
        <v>112.42</v>
      </c>
      <c r="P154" s="9">
        <v>6080.59</v>
      </c>
      <c r="Q154" s="9">
        <v>480.68</v>
      </c>
      <c r="R154" s="9">
        <v>366.65</v>
      </c>
      <c r="S154" s="77">
        <v>64.290000000000006</v>
      </c>
      <c r="T154" s="93">
        <v>6</v>
      </c>
      <c r="U154" s="86">
        <v>2</v>
      </c>
      <c r="V154" s="86">
        <v>2</v>
      </c>
    </row>
    <row r="155" spans="1:22" x14ac:dyDescent="0.25">
      <c r="A155" s="86">
        <v>3</v>
      </c>
      <c r="B155" s="13" t="s">
        <v>169</v>
      </c>
      <c r="C155" s="9">
        <v>312</v>
      </c>
      <c r="D155" s="9">
        <v>302</v>
      </c>
      <c r="E155" s="9">
        <v>13</v>
      </c>
      <c r="F155" s="9">
        <v>21</v>
      </c>
      <c r="G155" s="9">
        <v>270</v>
      </c>
      <c r="H155" s="9">
        <v>144.5</v>
      </c>
      <c r="I155" s="9">
        <v>18</v>
      </c>
      <c r="J155" s="9">
        <v>164.72</v>
      </c>
      <c r="K155" s="9">
        <v>129.30000000000001</v>
      </c>
      <c r="L155" s="9">
        <v>29508.74</v>
      </c>
      <c r="M155" s="9">
        <v>1891.6</v>
      </c>
      <c r="N155" s="9">
        <v>1059.44</v>
      </c>
      <c r="O155" s="9">
        <v>133.84</v>
      </c>
      <c r="P155" s="9">
        <v>9648.6</v>
      </c>
      <c r="Q155" s="9">
        <v>638.98</v>
      </c>
      <c r="R155" s="9">
        <v>485.99</v>
      </c>
      <c r="S155" s="77">
        <v>76.53</v>
      </c>
      <c r="T155" s="93">
        <v>6</v>
      </c>
      <c r="U155" s="86">
        <v>3</v>
      </c>
      <c r="V155" s="86">
        <v>3</v>
      </c>
    </row>
    <row r="156" spans="1:22" x14ac:dyDescent="0.25">
      <c r="A156" s="86">
        <v>4</v>
      </c>
      <c r="B156" s="13" t="s">
        <v>191</v>
      </c>
      <c r="C156" s="9">
        <v>369</v>
      </c>
      <c r="D156" s="9">
        <v>360</v>
      </c>
      <c r="E156" s="9">
        <v>18</v>
      </c>
      <c r="F156" s="9">
        <v>28.5</v>
      </c>
      <c r="G156" s="9">
        <v>312</v>
      </c>
      <c r="H156" s="9">
        <v>171</v>
      </c>
      <c r="I156" s="9">
        <v>20</v>
      </c>
      <c r="J156" s="9">
        <v>264.79000000000002</v>
      </c>
      <c r="K156" s="9">
        <v>207.9</v>
      </c>
      <c r="L156" s="9">
        <v>64960.86</v>
      </c>
      <c r="M156" s="9">
        <v>3520.9</v>
      </c>
      <c r="N156" s="9">
        <v>1991.8</v>
      </c>
      <c r="O156" s="9">
        <v>156.63</v>
      </c>
      <c r="P156" s="9">
        <v>22183.47</v>
      </c>
      <c r="Q156" s="9">
        <v>1232.42</v>
      </c>
      <c r="R156" s="9">
        <v>938.35</v>
      </c>
      <c r="S156" s="77">
        <v>91.53</v>
      </c>
      <c r="T156" s="93">
        <v>6</v>
      </c>
      <c r="U156" s="86">
        <v>4</v>
      </c>
      <c r="V156" s="86">
        <v>4</v>
      </c>
    </row>
    <row r="157" spans="1:22" ht="15.75" thickBot="1" x14ac:dyDescent="0.3">
      <c r="A157" s="87">
        <v>5</v>
      </c>
      <c r="B157" s="15" t="s">
        <v>216</v>
      </c>
      <c r="C157" s="16">
        <v>438</v>
      </c>
      <c r="D157" s="16">
        <v>370</v>
      </c>
      <c r="E157" s="16">
        <v>25</v>
      </c>
      <c r="F157" s="16">
        <v>40</v>
      </c>
      <c r="G157" s="16">
        <v>358</v>
      </c>
      <c r="H157" s="16">
        <v>172.5</v>
      </c>
      <c r="I157" s="16">
        <v>22</v>
      </c>
      <c r="J157" s="16">
        <v>389.65</v>
      </c>
      <c r="K157" s="16">
        <v>305.89999999999998</v>
      </c>
      <c r="L157" s="16">
        <v>128432.35</v>
      </c>
      <c r="M157" s="16">
        <v>5864.5</v>
      </c>
      <c r="N157" s="16">
        <v>3381.88</v>
      </c>
      <c r="O157" s="16">
        <v>181.55</v>
      </c>
      <c r="P157" s="16">
        <v>33828.589999999997</v>
      </c>
      <c r="Q157" s="16">
        <v>1828.57</v>
      </c>
      <c r="R157" s="16">
        <v>1400.59</v>
      </c>
      <c r="S157" s="78">
        <v>93.18</v>
      </c>
      <c r="T157" s="94">
        <v>6</v>
      </c>
      <c r="U157" s="87">
        <v>5</v>
      </c>
      <c r="V157" s="87">
        <v>5</v>
      </c>
    </row>
    <row r="158" spans="1:22" x14ac:dyDescent="0.25">
      <c r="A158" s="85">
        <v>1</v>
      </c>
      <c r="B158" s="10" t="s">
        <v>152</v>
      </c>
      <c r="C158" s="11">
        <v>226</v>
      </c>
      <c r="D158" s="11">
        <v>203</v>
      </c>
      <c r="E158" s="11">
        <v>16</v>
      </c>
      <c r="F158" s="11">
        <v>25</v>
      </c>
      <c r="G158" s="11">
        <v>176</v>
      </c>
      <c r="H158" s="11">
        <v>93.5</v>
      </c>
      <c r="I158" s="11">
        <v>13</v>
      </c>
      <c r="J158" s="11">
        <v>131.11000000000001</v>
      </c>
      <c r="K158" s="11">
        <v>102.9</v>
      </c>
      <c r="L158" s="11">
        <v>11136.66</v>
      </c>
      <c r="M158" s="11">
        <v>985.6</v>
      </c>
      <c r="N158" s="11">
        <v>578.16</v>
      </c>
      <c r="O158" s="11">
        <v>92.16</v>
      </c>
      <c r="P158" s="11">
        <v>3493.41</v>
      </c>
      <c r="Q158" s="11">
        <v>344.18</v>
      </c>
      <c r="R158" s="11">
        <v>263.98</v>
      </c>
      <c r="S158" s="76">
        <v>51.62</v>
      </c>
      <c r="T158" s="92">
        <v>7</v>
      </c>
      <c r="U158" s="85">
        <v>1</v>
      </c>
      <c r="V158" s="85">
        <v>1</v>
      </c>
    </row>
    <row r="159" spans="1:22" x14ac:dyDescent="0.25">
      <c r="A159" s="86">
        <v>2</v>
      </c>
      <c r="B159" s="13" t="s">
        <v>160</v>
      </c>
      <c r="C159" s="9">
        <v>274</v>
      </c>
      <c r="D159" s="9">
        <v>258</v>
      </c>
      <c r="E159" s="9">
        <v>16</v>
      </c>
      <c r="F159" s="9">
        <v>26</v>
      </c>
      <c r="G159" s="9">
        <v>222</v>
      </c>
      <c r="H159" s="9">
        <v>121</v>
      </c>
      <c r="I159" s="9">
        <v>16</v>
      </c>
      <c r="J159" s="9">
        <v>171.88</v>
      </c>
      <c r="K159" s="9">
        <v>134.9</v>
      </c>
      <c r="L159" s="9">
        <v>22416.62</v>
      </c>
      <c r="M159" s="9">
        <v>1636.3</v>
      </c>
      <c r="N159" s="9">
        <v>942.16</v>
      </c>
      <c r="O159" s="9">
        <v>114.2</v>
      </c>
      <c r="P159" s="9">
        <v>7452.57</v>
      </c>
      <c r="Q159" s="9">
        <v>577.72</v>
      </c>
      <c r="R159" s="9">
        <v>441.04</v>
      </c>
      <c r="S159" s="77">
        <v>65.849999999999994</v>
      </c>
      <c r="T159" s="93">
        <v>7</v>
      </c>
      <c r="U159" s="86">
        <v>2</v>
      </c>
      <c r="V159" s="86">
        <v>2</v>
      </c>
    </row>
    <row r="160" spans="1:22" x14ac:dyDescent="0.25">
      <c r="A160" s="86">
        <v>3</v>
      </c>
      <c r="B160" s="13" t="s">
        <v>170</v>
      </c>
      <c r="C160" s="9">
        <v>316</v>
      </c>
      <c r="D160" s="9">
        <v>302</v>
      </c>
      <c r="E160" s="9">
        <v>14.5</v>
      </c>
      <c r="F160" s="9">
        <v>23</v>
      </c>
      <c r="G160" s="9">
        <v>270</v>
      </c>
      <c r="H160" s="9">
        <v>143.75</v>
      </c>
      <c r="I160" s="9">
        <v>18</v>
      </c>
      <c r="J160" s="9">
        <v>180.85</v>
      </c>
      <c r="K160" s="9">
        <v>142</v>
      </c>
      <c r="L160" s="9">
        <v>32732.42</v>
      </c>
      <c r="M160" s="9">
        <v>2071.6999999999998</v>
      </c>
      <c r="N160" s="9">
        <v>1167.93</v>
      </c>
      <c r="O160" s="9">
        <v>134.53</v>
      </c>
      <c r="P160" s="9">
        <v>10569.09</v>
      </c>
      <c r="Q160" s="9">
        <v>699.94</v>
      </c>
      <c r="R160" s="9">
        <v>533.09</v>
      </c>
      <c r="S160" s="77">
        <v>76.45</v>
      </c>
      <c r="T160" s="93">
        <v>7</v>
      </c>
      <c r="U160" s="86">
        <v>3</v>
      </c>
      <c r="V160" s="86">
        <v>3</v>
      </c>
    </row>
    <row r="161" spans="1:22" x14ac:dyDescent="0.25">
      <c r="A161" s="86">
        <v>4</v>
      </c>
      <c r="B161" s="13" t="s">
        <v>192</v>
      </c>
      <c r="C161" s="9">
        <v>376</v>
      </c>
      <c r="D161" s="9">
        <v>361</v>
      </c>
      <c r="E161" s="9">
        <v>20</v>
      </c>
      <c r="F161" s="9">
        <v>32</v>
      </c>
      <c r="G161" s="9">
        <v>312</v>
      </c>
      <c r="H161" s="9">
        <v>170.5</v>
      </c>
      <c r="I161" s="9">
        <v>20</v>
      </c>
      <c r="J161" s="9">
        <v>296.87</v>
      </c>
      <c r="K161" s="9">
        <v>233.1</v>
      </c>
      <c r="L161" s="9">
        <v>74398.83</v>
      </c>
      <c r="M161" s="9">
        <v>3957.4</v>
      </c>
      <c r="N161" s="9">
        <v>2256.3200000000002</v>
      </c>
      <c r="O161" s="9">
        <v>158.31</v>
      </c>
      <c r="P161" s="9">
        <v>25119.61</v>
      </c>
      <c r="Q161" s="9">
        <v>1391.67</v>
      </c>
      <c r="R161" s="9">
        <v>1060.6500000000001</v>
      </c>
      <c r="S161" s="77">
        <v>91.99</v>
      </c>
      <c r="T161" s="93">
        <v>7</v>
      </c>
      <c r="U161" s="86">
        <v>4</v>
      </c>
      <c r="V161" s="86">
        <v>4</v>
      </c>
    </row>
    <row r="162" spans="1:22" ht="15.75" thickBot="1" x14ac:dyDescent="0.3">
      <c r="A162" s="87">
        <v>5</v>
      </c>
      <c r="B162" s="15" t="s">
        <v>217</v>
      </c>
      <c r="C162" s="16">
        <v>448</v>
      </c>
      <c r="D162" s="16">
        <v>371</v>
      </c>
      <c r="E162" s="16">
        <v>28</v>
      </c>
      <c r="F162" s="16">
        <v>45</v>
      </c>
      <c r="G162" s="16">
        <v>358</v>
      </c>
      <c r="H162" s="16">
        <v>171.5</v>
      </c>
      <c r="I162" s="16">
        <v>22</v>
      </c>
      <c r="J162" s="16">
        <v>438.29</v>
      </c>
      <c r="K162" s="16">
        <v>344.1</v>
      </c>
      <c r="L162" s="16">
        <v>148100.16</v>
      </c>
      <c r="M162" s="16">
        <v>6611.6</v>
      </c>
      <c r="N162" s="16">
        <v>3848.78</v>
      </c>
      <c r="O162" s="16">
        <v>183.82</v>
      </c>
      <c r="P162" s="16">
        <v>38379.67</v>
      </c>
      <c r="Q162" s="16">
        <v>2068.98</v>
      </c>
      <c r="R162" s="16">
        <v>1587.47</v>
      </c>
      <c r="S162" s="78">
        <v>93.58</v>
      </c>
      <c r="T162" s="94">
        <v>7</v>
      </c>
      <c r="U162" s="87">
        <v>5</v>
      </c>
      <c r="V162" s="87">
        <v>5</v>
      </c>
    </row>
    <row r="163" spans="1:22" x14ac:dyDescent="0.25">
      <c r="A163" s="85">
        <v>1</v>
      </c>
      <c r="B163" s="10" t="s">
        <v>153</v>
      </c>
      <c r="C163" s="11">
        <v>234</v>
      </c>
      <c r="D163" s="11">
        <v>203</v>
      </c>
      <c r="E163" s="11">
        <v>18</v>
      </c>
      <c r="F163" s="11">
        <v>29</v>
      </c>
      <c r="G163" s="11">
        <v>176</v>
      </c>
      <c r="H163" s="11">
        <v>92.5</v>
      </c>
      <c r="I163" s="11">
        <v>13</v>
      </c>
      <c r="J163" s="11">
        <v>150.87</v>
      </c>
      <c r="K163" s="11">
        <v>118.4</v>
      </c>
      <c r="L163" s="11">
        <v>13375.48</v>
      </c>
      <c r="M163" s="11">
        <v>1143.2</v>
      </c>
      <c r="N163" s="11">
        <v>679.29</v>
      </c>
      <c r="O163" s="11">
        <v>94.16</v>
      </c>
      <c r="P163" s="11">
        <v>4053.99</v>
      </c>
      <c r="Q163" s="11">
        <v>399.41</v>
      </c>
      <c r="R163" s="11">
        <v>306.76</v>
      </c>
      <c r="S163" s="76">
        <v>51.84</v>
      </c>
      <c r="T163" s="92">
        <v>8</v>
      </c>
      <c r="U163" s="85">
        <v>1</v>
      </c>
      <c r="V163" s="85">
        <v>1</v>
      </c>
    </row>
    <row r="164" spans="1:22" x14ac:dyDescent="0.25">
      <c r="A164" s="86">
        <v>2</v>
      </c>
      <c r="B164" s="13" t="s">
        <v>161</v>
      </c>
      <c r="C164" s="9">
        <v>281</v>
      </c>
      <c r="D164" s="9">
        <v>259</v>
      </c>
      <c r="E164" s="9">
        <v>18</v>
      </c>
      <c r="F164" s="9">
        <v>29.5</v>
      </c>
      <c r="G164" s="9">
        <v>222</v>
      </c>
      <c r="H164" s="9">
        <v>120.5</v>
      </c>
      <c r="I164" s="9">
        <v>16</v>
      </c>
      <c r="J164" s="9">
        <v>194.97</v>
      </c>
      <c r="K164" s="9">
        <v>153.1</v>
      </c>
      <c r="L164" s="9">
        <v>26169.72</v>
      </c>
      <c r="M164" s="9">
        <v>1862.6</v>
      </c>
      <c r="N164" s="9">
        <v>1083.49</v>
      </c>
      <c r="O164" s="9">
        <v>115.86</v>
      </c>
      <c r="P164" s="9">
        <v>8556.67</v>
      </c>
      <c r="Q164" s="9">
        <v>660.75</v>
      </c>
      <c r="R164" s="9">
        <v>505.09</v>
      </c>
      <c r="S164" s="77">
        <v>66.25</v>
      </c>
      <c r="T164" s="93">
        <v>8</v>
      </c>
      <c r="U164" s="86">
        <v>2</v>
      </c>
      <c r="V164" s="86">
        <v>2</v>
      </c>
    </row>
    <row r="165" spans="1:22" x14ac:dyDescent="0.25">
      <c r="A165" s="86">
        <v>3</v>
      </c>
      <c r="B165" s="13" t="s">
        <v>171</v>
      </c>
      <c r="C165" s="9">
        <v>316</v>
      </c>
      <c r="D165" s="9">
        <v>357</v>
      </c>
      <c r="E165" s="9">
        <v>14.5</v>
      </c>
      <c r="F165" s="9">
        <v>23</v>
      </c>
      <c r="G165" s="9">
        <v>270</v>
      </c>
      <c r="H165" s="9">
        <v>171.25</v>
      </c>
      <c r="I165" s="9">
        <v>18</v>
      </c>
      <c r="J165" s="9">
        <v>206.15</v>
      </c>
      <c r="K165" s="9">
        <v>161.80000000000001</v>
      </c>
      <c r="L165" s="9">
        <v>38173.519999999997</v>
      </c>
      <c r="M165" s="9">
        <v>2416.1</v>
      </c>
      <c r="N165" s="9">
        <v>1353.26</v>
      </c>
      <c r="O165" s="9">
        <v>136.08000000000001</v>
      </c>
      <c r="P165" s="9">
        <v>17452.099999999999</v>
      </c>
      <c r="Q165" s="9">
        <v>977.71</v>
      </c>
      <c r="R165" s="9">
        <v>741.5</v>
      </c>
      <c r="S165" s="77">
        <v>92.01</v>
      </c>
      <c r="T165" s="93">
        <v>8</v>
      </c>
      <c r="U165" s="86">
        <v>3</v>
      </c>
      <c r="V165" s="86">
        <v>3</v>
      </c>
    </row>
    <row r="166" spans="1:22" x14ac:dyDescent="0.25">
      <c r="A166" s="86">
        <v>4</v>
      </c>
      <c r="B166" s="13" t="s">
        <v>193</v>
      </c>
      <c r="C166" s="9">
        <v>382</v>
      </c>
      <c r="D166" s="9">
        <v>362</v>
      </c>
      <c r="E166" s="9">
        <v>22</v>
      </c>
      <c r="F166" s="9">
        <v>35</v>
      </c>
      <c r="G166" s="9">
        <v>312</v>
      </c>
      <c r="H166" s="9">
        <v>170</v>
      </c>
      <c r="I166" s="9">
        <v>20</v>
      </c>
      <c r="J166" s="9">
        <v>325.47000000000003</v>
      </c>
      <c r="K166" s="9">
        <v>255.5</v>
      </c>
      <c r="L166" s="9">
        <v>82894.78</v>
      </c>
      <c r="M166" s="9">
        <v>4340</v>
      </c>
      <c r="N166" s="9">
        <v>2491.96</v>
      </c>
      <c r="O166" s="9">
        <v>159.59</v>
      </c>
      <c r="P166" s="9">
        <v>27708.51</v>
      </c>
      <c r="Q166" s="9">
        <v>1530.86</v>
      </c>
      <c r="R166" s="9">
        <v>1168.17</v>
      </c>
      <c r="S166" s="77">
        <v>92.27</v>
      </c>
      <c r="T166" s="93">
        <v>8</v>
      </c>
      <c r="U166" s="86">
        <v>4</v>
      </c>
      <c r="V166" s="86">
        <v>4</v>
      </c>
    </row>
    <row r="167" spans="1:22" ht="15.75" thickBot="1" x14ac:dyDescent="0.3">
      <c r="A167" s="87">
        <v>5</v>
      </c>
      <c r="B167" s="15" t="s">
        <v>218</v>
      </c>
      <c r="C167" s="16">
        <v>458</v>
      </c>
      <c r="D167" s="16">
        <v>372</v>
      </c>
      <c r="E167" s="16">
        <v>31</v>
      </c>
      <c r="F167" s="16">
        <v>50</v>
      </c>
      <c r="G167" s="16">
        <v>358</v>
      </c>
      <c r="H167" s="16">
        <v>170.5</v>
      </c>
      <c r="I167" s="16">
        <v>22</v>
      </c>
      <c r="J167" s="16">
        <v>487.13</v>
      </c>
      <c r="K167" s="16">
        <v>382.4</v>
      </c>
      <c r="L167" s="16">
        <v>168699.38</v>
      </c>
      <c r="M167" s="16">
        <v>7366.8</v>
      </c>
      <c r="N167" s="16">
        <v>4327.2</v>
      </c>
      <c r="O167" s="16">
        <v>186.09</v>
      </c>
      <c r="P167" s="16">
        <v>43005.94</v>
      </c>
      <c r="Q167" s="16">
        <v>2312.15</v>
      </c>
      <c r="R167" s="16">
        <v>1777.05</v>
      </c>
      <c r="S167" s="78">
        <v>93.96</v>
      </c>
      <c r="T167" s="94">
        <v>8</v>
      </c>
      <c r="U167" s="87">
        <v>5</v>
      </c>
      <c r="V167" s="87">
        <v>5</v>
      </c>
    </row>
    <row r="168" spans="1:22" x14ac:dyDescent="0.25">
      <c r="A168" s="85">
        <v>1</v>
      </c>
      <c r="B168" s="10" t="s">
        <v>162</v>
      </c>
      <c r="C168" s="11">
        <v>288</v>
      </c>
      <c r="D168" s="11">
        <v>260</v>
      </c>
      <c r="E168" s="11">
        <v>20</v>
      </c>
      <c r="F168" s="11">
        <v>33</v>
      </c>
      <c r="G168" s="11">
        <v>222</v>
      </c>
      <c r="H168" s="11">
        <v>120</v>
      </c>
      <c r="I168" s="11">
        <v>16</v>
      </c>
      <c r="J168" s="11">
        <v>218.2</v>
      </c>
      <c r="K168" s="11">
        <v>171.3</v>
      </c>
      <c r="L168" s="11">
        <v>30128.76</v>
      </c>
      <c r="M168" s="11">
        <v>2092.3000000000002</v>
      </c>
      <c r="N168" s="11">
        <v>1228.96</v>
      </c>
      <c r="O168" s="11">
        <v>117.51</v>
      </c>
      <c r="P168" s="11">
        <v>9685.85</v>
      </c>
      <c r="Q168" s="11">
        <v>745.07</v>
      </c>
      <c r="R168" s="11">
        <v>570.29</v>
      </c>
      <c r="S168" s="76">
        <v>66.63</v>
      </c>
      <c r="T168" s="92">
        <v>9</v>
      </c>
      <c r="U168" s="85">
        <v>1</v>
      </c>
      <c r="V168" s="85">
        <v>1</v>
      </c>
    </row>
    <row r="169" spans="1:22" x14ac:dyDescent="0.25">
      <c r="A169" s="86">
        <v>2</v>
      </c>
      <c r="B169" s="13" t="s">
        <v>172</v>
      </c>
      <c r="C169" s="9">
        <v>322</v>
      </c>
      <c r="D169" s="9">
        <v>358</v>
      </c>
      <c r="E169" s="9">
        <v>16</v>
      </c>
      <c r="F169" s="9">
        <v>26</v>
      </c>
      <c r="G169" s="9">
        <v>270</v>
      </c>
      <c r="H169" s="9">
        <v>171</v>
      </c>
      <c r="I169" s="9">
        <v>18</v>
      </c>
      <c r="J169" s="9">
        <v>232.14</v>
      </c>
      <c r="K169" s="9">
        <v>182.2</v>
      </c>
      <c r="L169" s="9">
        <v>43983.21</v>
      </c>
      <c r="M169" s="9">
        <v>2731.9</v>
      </c>
      <c r="N169" s="9">
        <v>1541.6</v>
      </c>
      <c r="O169" s="9">
        <v>137.65</v>
      </c>
      <c r="P169" s="9">
        <v>19896.060000000001</v>
      </c>
      <c r="Q169" s="9">
        <v>1111.51</v>
      </c>
      <c r="R169" s="9">
        <v>843.38</v>
      </c>
      <c r="S169" s="77">
        <v>92.58</v>
      </c>
      <c r="T169" s="93">
        <v>9</v>
      </c>
      <c r="U169" s="86">
        <v>2</v>
      </c>
      <c r="V169" s="86">
        <v>2</v>
      </c>
    </row>
    <row r="170" spans="1:22" x14ac:dyDescent="0.25">
      <c r="A170" s="86">
        <v>3</v>
      </c>
      <c r="B170" s="13" t="s">
        <v>194</v>
      </c>
      <c r="C170" s="9">
        <v>389</v>
      </c>
      <c r="D170" s="9">
        <v>363</v>
      </c>
      <c r="E170" s="9">
        <v>24</v>
      </c>
      <c r="F170" s="9">
        <v>38.5</v>
      </c>
      <c r="G170" s="9">
        <v>312</v>
      </c>
      <c r="H170" s="9">
        <v>169.5</v>
      </c>
      <c r="I170" s="9">
        <v>20</v>
      </c>
      <c r="J170" s="9">
        <v>357.82</v>
      </c>
      <c r="K170" s="9">
        <v>280.89999999999998</v>
      </c>
      <c r="L170" s="9">
        <v>93053.119999999995</v>
      </c>
      <c r="M170" s="9">
        <v>4784.2</v>
      </c>
      <c r="N170" s="9">
        <v>2767.25</v>
      </c>
      <c r="O170" s="9">
        <v>161.26</v>
      </c>
      <c r="P170" s="9">
        <v>30738.03</v>
      </c>
      <c r="Q170" s="9">
        <v>1693.56</v>
      </c>
      <c r="R170" s="9">
        <v>1293.57</v>
      </c>
      <c r="S170" s="77">
        <v>92.68</v>
      </c>
      <c r="T170" s="93">
        <v>9</v>
      </c>
      <c r="U170" s="86">
        <v>3</v>
      </c>
      <c r="V170" s="86">
        <v>3</v>
      </c>
    </row>
    <row r="171" spans="1:22" ht="15.75" thickBot="1" x14ac:dyDescent="0.3">
      <c r="A171" s="87">
        <v>4</v>
      </c>
      <c r="B171" s="15" t="s">
        <v>219</v>
      </c>
      <c r="C171" s="16">
        <v>470</v>
      </c>
      <c r="D171" s="16">
        <v>373</v>
      </c>
      <c r="E171" s="16">
        <v>35</v>
      </c>
      <c r="F171" s="16">
        <v>56</v>
      </c>
      <c r="G171" s="16">
        <v>358</v>
      </c>
      <c r="H171" s="16">
        <v>169</v>
      </c>
      <c r="I171" s="16">
        <v>22</v>
      </c>
      <c r="J171" s="16">
        <v>547.21</v>
      </c>
      <c r="K171" s="16">
        <v>429.6</v>
      </c>
      <c r="L171" s="16">
        <v>194740.01</v>
      </c>
      <c r="M171" s="16">
        <v>8286.7999999999993</v>
      </c>
      <c r="N171" s="16">
        <v>4920.7</v>
      </c>
      <c r="O171" s="16">
        <v>188.65</v>
      </c>
      <c r="P171" s="16">
        <v>48584.93</v>
      </c>
      <c r="Q171" s="16">
        <v>2605.09</v>
      </c>
      <c r="R171" s="16">
        <v>2007.28</v>
      </c>
      <c r="S171" s="78">
        <v>94.23</v>
      </c>
      <c r="T171" s="94">
        <v>9</v>
      </c>
      <c r="U171" s="87">
        <v>4</v>
      </c>
      <c r="V171" s="87">
        <v>4</v>
      </c>
    </row>
    <row r="172" spans="1:22" x14ac:dyDescent="0.25">
      <c r="A172" s="85">
        <v>1</v>
      </c>
      <c r="B172" s="10" t="s">
        <v>163</v>
      </c>
      <c r="C172" s="11">
        <v>298</v>
      </c>
      <c r="D172" s="11">
        <v>261</v>
      </c>
      <c r="E172" s="11">
        <v>23</v>
      </c>
      <c r="F172" s="11">
        <v>38</v>
      </c>
      <c r="G172" s="11">
        <v>222</v>
      </c>
      <c r="H172" s="11">
        <v>119</v>
      </c>
      <c r="I172" s="11">
        <v>16</v>
      </c>
      <c r="J172" s="11">
        <v>251.62</v>
      </c>
      <c r="K172" s="11">
        <v>197.5</v>
      </c>
      <c r="L172" s="11">
        <v>36112.370000000003</v>
      </c>
      <c r="M172" s="11">
        <v>2423.6999999999998</v>
      </c>
      <c r="N172" s="11">
        <v>1442.84</v>
      </c>
      <c r="O172" s="11">
        <v>119.8</v>
      </c>
      <c r="P172" s="11">
        <v>11288.1</v>
      </c>
      <c r="Q172" s="11">
        <v>864.99</v>
      </c>
      <c r="R172" s="11">
        <v>663.49</v>
      </c>
      <c r="S172" s="76">
        <v>66.98</v>
      </c>
      <c r="T172" s="92">
        <v>10</v>
      </c>
      <c r="U172" s="85">
        <v>1</v>
      </c>
      <c r="V172" s="85">
        <v>1</v>
      </c>
    </row>
    <row r="173" spans="1:22" x14ac:dyDescent="0.25">
      <c r="A173" s="86">
        <v>2</v>
      </c>
      <c r="B173" s="13" t="s">
        <v>173</v>
      </c>
      <c r="C173" s="9">
        <v>328</v>
      </c>
      <c r="D173" s="9">
        <v>359</v>
      </c>
      <c r="E173" s="9">
        <v>18</v>
      </c>
      <c r="F173" s="9">
        <v>29</v>
      </c>
      <c r="G173" s="9">
        <v>270</v>
      </c>
      <c r="H173" s="9">
        <v>170.5</v>
      </c>
      <c r="I173" s="9">
        <v>18</v>
      </c>
      <c r="J173" s="9">
        <v>259.60000000000002</v>
      </c>
      <c r="K173" s="9">
        <v>203.8</v>
      </c>
      <c r="L173" s="9">
        <v>50113.52</v>
      </c>
      <c r="M173" s="9">
        <v>3055.7</v>
      </c>
      <c r="N173" s="9">
        <v>1738.68</v>
      </c>
      <c r="O173" s="9">
        <v>138.94</v>
      </c>
      <c r="P173" s="9">
        <v>22381.16</v>
      </c>
      <c r="Q173" s="9">
        <v>1246.8599999999999</v>
      </c>
      <c r="R173" s="9">
        <v>947.13</v>
      </c>
      <c r="S173" s="77">
        <v>92.85</v>
      </c>
      <c r="T173" s="93">
        <v>10</v>
      </c>
      <c r="U173" s="86">
        <v>2</v>
      </c>
      <c r="V173" s="86">
        <v>2</v>
      </c>
    </row>
    <row r="174" spans="1:22" x14ac:dyDescent="0.25">
      <c r="A174" s="86">
        <v>3</v>
      </c>
      <c r="B174" s="13" t="s">
        <v>195</v>
      </c>
      <c r="C174" s="9">
        <v>396</v>
      </c>
      <c r="D174" s="9">
        <v>364</v>
      </c>
      <c r="E174" s="9">
        <v>26.5</v>
      </c>
      <c r="F174" s="9">
        <v>42</v>
      </c>
      <c r="G174" s="9">
        <v>312</v>
      </c>
      <c r="H174" s="9">
        <v>168.75</v>
      </c>
      <c r="I174" s="9">
        <v>20</v>
      </c>
      <c r="J174" s="9">
        <v>391.87</v>
      </c>
      <c r="K174" s="9">
        <v>307.60000000000002</v>
      </c>
      <c r="L174" s="9">
        <v>103736.94</v>
      </c>
      <c r="M174" s="9">
        <v>5239.2</v>
      </c>
      <c r="N174" s="9">
        <v>3054.44</v>
      </c>
      <c r="O174" s="9">
        <v>162.69999999999999</v>
      </c>
      <c r="P174" s="9">
        <v>33819.629999999997</v>
      </c>
      <c r="Q174" s="9">
        <v>1858.22</v>
      </c>
      <c r="R174" s="9">
        <v>1421.64</v>
      </c>
      <c r="S174" s="77">
        <v>92.9</v>
      </c>
      <c r="T174" s="93">
        <v>10</v>
      </c>
      <c r="U174" s="86">
        <v>3</v>
      </c>
      <c r="V174" s="86">
        <v>3</v>
      </c>
    </row>
    <row r="175" spans="1:22" ht="15.75" thickBot="1" x14ac:dyDescent="0.3">
      <c r="A175" s="87">
        <v>4</v>
      </c>
      <c r="B175" s="15" t="s">
        <v>220</v>
      </c>
      <c r="C175" s="16">
        <v>484</v>
      </c>
      <c r="D175" s="16">
        <v>374</v>
      </c>
      <c r="E175" s="16">
        <v>39</v>
      </c>
      <c r="F175" s="16">
        <v>63</v>
      </c>
      <c r="G175" s="16">
        <v>358</v>
      </c>
      <c r="H175" s="16">
        <v>167.5</v>
      </c>
      <c r="I175" s="16">
        <v>22</v>
      </c>
      <c r="J175" s="16">
        <v>615.01</v>
      </c>
      <c r="K175" s="16">
        <v>482.8</v>
      </c>
      <c r="L175" s="16">
        <v>226537.95</v>
      </c>
      <c r="M175" s="16">
        <v>9361.1</v>
      </c>
      <c r="N175" s="16">
        <v>5620.76</v>
      </c>
      <c r="O175" s="16">
        <v>191.92</v>
      </c>
      <c r="P175" s="16">
        <v>55131.74</v>
      </c>
      <c r="Q175" s="16">
        <v>2948.22</v>
      </c>
      <c r="R175" s="16">
        <v>2276.1799999999998</v>
      </c>
      <c r="S175" s="78">
        <v>94.68</v>
      </c>
      <c r="T175" s="94">
        <v>10</v>
      </c>
      <c r="U175" s="87">
        <v>4</v>
      </c>
      <c r="V175" s="87">
        <v>4</v>
      </c>
    </row>
    <row r="176" spans="1:22" x14ac:dyDescent="0.25">
      <c r="A176" s="85">
        <v>1</v>
      </c>
      <c r="B176" s="10" t="s">
        <v>174</v>
      </c>
      <c r="C176" s="11">
        <v>334</v>
      </c>
      <c r="D176" s="11">
        <v>360</v>
      </c>
      <c r="E176" s="11">
        <v>20</v>
      </c>
      <c r="F176" s="11">
        <v>32</v>
      </c>
      <c r="G176" s="11">
        <v>270</v>
      </c>
      <c r="H176" s="11">
        <v>170</v>
      </c>
      <c r="I176" s="11">
        <v>18</v>
      </c>
      <c r="J176" s="11">
        <v>287.18</v>
      </c>
      <c r="K176" s="11">
        <v>225.4</v>
      </c>
      <c r="L176" s="11">
        <v>56488.07</v>
      </c>
      <c r="M176" s="11">
        <v>3382.5</v>
      </c>
      <c r="N176" s="11">
        <v>1939.98</v>
      </c>
      <c r="O176" s="11">
        <v>140.25</v>
      </c>
      <c r="P176" s="11">
        <v>24906.98</v>
      </c>
      <c r="Q176" s="11">
        <v>1383.72</v>
      </c>
      <c r="R176" s="11">
        <v>1052.25</v>
      </c>
      <c r="S176" s="76">
        <v>93.13</v>
      </c>
      <c r="T176" s="92">
        <v>11</v>
      </c>
      <c r="U176" s="85">
        <v>1</v>
      </c>
      <c r="V176" s="85">
        <v>1</v>
      </c>
    </row>
    <row r="177" spans="1:22" x14ac:dyDescent="0.25">
      <c r="A177" s="86">
        <v>2</v>
      </c>
      <c r="B177" s="13" t="s">
        <v>196</v>
      </c>
      <c r="C177" s="9">
        <v>404</v>
      </c>
      <c r="D177" s="9">
        <v>374</v>
      </c>
      <c r="E177" s="9">
        <v>29</v>
      </c>
      <c r="F177" s="9">
        <v>46</v>
      </c>
      <c r="G177" s="9">
        <v>312</v>
      </c>
      <c r="H177" s="9">
        <v>172.5</v>
      </c>
      <c r="I177" s="9">
        <v>20</v>
      </c>
      <c r="J177" s="9">
        <v>437.99</v>
      </c>
      <c r="K177" s="9">
        <v>343.8</v>
      </c>
      <c r="L177" s="9">
        <v>118982.06</v>
      </c>
      <c r="M177" s="9">
        <v>5890.2</v>
      </c>
      <c r="N177" s="9">
        <v>3458.4</v>
      </c>
      <c r="O177" s="9">
        <v>164.82</v>
      </c>
      <c r="P177" s="9">
        <v>40183.360000000001</v>
      </c>
      <c r="Q177" s="9">
        <v>2148.84</v>
      </c>
      <c r="R177" s="9">
        <v>1644.63</v>
      </c>
      <c r="S177" s="77">
        <v>95.78</v>
      </c>
      <c r="T177" s="93">
        <v>11</v>
      </c>
      <c r="U177" s="86">
        <v>2</v>
      </c>
      <c r="V177" s="86">
        <v>2</v>
      </c>
    </row>
    <row r="178" spans="1:22" ht="15.75" thickBot="1" x14ac:dyDescent="0.3">
      <c r="A178" s="87">
        <v>3</v>
      </c>
      <c r="B178" s="15" t="s">
        <v>221</v>
      </c>
      <c r="C178" s="16">
        <v>494</v>
      </c>
      <c r="D178" s="16">
        <v>392</v>
      </c>
      <c r="E178" s="16">
        <v>43</v>
      </c>
      <c r="F178" s="16">
        <v>68</v>
      </c>
      <c r="G178" s="16">
        <v>358</v>
      </c>
      <c r="H178" s="16">
        <v>174.5</v>
      </c>
      <c r="I178" s="16">
        <v>22</v>
      </c>
      <c r="J178" s="16">
        <v>691.21</v>
      </c>
      <c r="K178" s="16">
        <v>542.6</v>
      </c>
      <c r="L178" s="16">
        <v>261626.63</v>
      </c>
      <c r="M178" s="16">
        <v>10592.2</v>
      </c>
      <c r="N178" s="16">
        <v>6402.77</v>
      </c>
      <c r="O178" s="16">
        <v>194.55</v>
      </c>
      <c r="P178" s="16">
        <v>68534.679999999993</v>
      </c>
      <c r="Q178" s="16">
        <v>3496.67</v>
      </c>
      <c r="R178" s="16">
        <v>2700.52</v>
      </c>
      <c r="S178" s="78">
        <v>99.57</v>
      </c>
      <c r="T178" s="94">
        <v>11</v>
      </c>
      <c r="U178" s="87">
        <v>3</v>
      </c>
      <c r="V178" s="87">
        <v>3</v>
      </c>
    </row>
    <row r="179" spans="1:22" x14ac:dyDescent="0.25">
      <c r="A179" s="85">
        <v>1</v>
      </c>
      <c r="B179" s="10" t="s">
        <v>175</v>
      </c>
      <c r="C179" s="11">
        <v>341</v>
      </c>
      <c r="D179" s="11">
        <v>361</v>
      </c>
      <c r="E179" s="11">
        <v>22</v>
      </c>
      <c r="F179" s="11">
        <v>35.5</v>
      </c>
      <c r="G179" s="11">
        <v>270</v>
      </c>
      <c r="H179" s="11">
        <v>169.5</v>
      </c>
      <c r="I179" s="11">
        <v>18</v>
      </c>
      <c r="J179" s="11">
        <v>318.49</v>
      </c>
      <c r="K179" s="11">
        <v>250</v>
      </c>
      <c r="L179" s="11">
        <v>64158.87</v>
      </c>
      <c r="M179" s="11">
        <v>3763</v>
      </c>
      <c r="N179" s="11">
        <v>2176.2600000000002</v>
      </c>
      <c r="O179" s="11">
        <v>141.93</v>
      </c>
      <c r="P179" s="11">
        <v>27866.03</v>
      </c>
      <c r="Q179" s="11">
        <v>1543.82</v>
      </c>
      <c r="R179" s="11">
        <v>1175.02</v>
      </c>
      <c r="S179" s="76">
        <v>93.54</v>
      </c>
      <c r="T179" s="92">
        <v>12</v>
      </c>
      <c r="U179" s="85">
        <v>1</v>
      </c>
      <c r="V179" s="85">
        <v>1</v>
      </c>
    </row>
    <row r="180" spans="1:22" x14ac:dyDescent="0.25">
      <c r="A180" s="86">
        <v>2</v>
      </c>
      <c r="B180" s="13" t="s">
        <v>197</v>
      </c>
      <c r="C180" s="9">
        <v>414</v>
      </c>
      <c r="D180" s="9">
        <v>375</v>
      </c>
      <c r="E180" s="9">
        <v>32</v>
      </c>
      <c r="F180" s="9">
        <v>51</v>
      </c>
      <c r="G180" s="9">
        <v>312</v>
      </c>
      <c r="H180" s="9">
        <v>171.5</v>
      </c>
      <c r="I180" s="9">
        <v>20</v>
      </c>
      <c r="J180" s="9">
        <v>485.77</v>
      </c>
      <c r="K180" s="9">
        <v>381.3</v>
      </c>
      <c r="L180" s="9">
        <v>135721.10999999999</v>
      </c>
      <c r="M180" s="9">
        <v>6556.6</v>
      </c>
      <c r="N180" s="9">
        <v>3886.58</v>
      </c>
      <c r="O180" s="9">
        <v>167.15</v>
      </c>
      <c r="P180" s="9">
        <v>44924.28</v>
      </c>
      <c r="Q180" s="9">
        <v>2395.96</v>
      </c>
      <c r="R180" s="9">
        <v>1836.42</v>
      </c>
      <c r="S180" s="77">
        <v>96.17</v>
      </c>
      <c r="T180" s="93">
        <v>12</v>
      </c>
      <c r="U180" s="86">
        <v>2</v>
      </c>
      <c r="V180" s="86">
        <v>2</v>
      </c>
    </row>
    <row r="181" spans="1:22" ht="15.75" thickBot="1" x14ac:dyDescent="0.3">
      <c r="A181" s="87">
        <v>3</v>
      </c>
      <c r="B181" s="15" t="s">
        <v>222</v>
      </c>
      <c r="C181" s="16">
        <v>510</v>
      </c>
      <c r="D181" s="16">
        <v>393</v>
      </c>
      <c r="E181" s="16">
        <v>48</v>
      </c>
      <c r="F181" s="16">
        <v>76</v>
      </c>
      <c r="G181" s="16">
        <v>358</v>
      </c>
      <c r="H181" s="16">
        <v>172.5</v>
      </c>
      <c r="I181" s="16">
        <v>22</v>
      </c>
      <c r="J181" s="16">
        <v>773.35</v>
      </c>
      <c r="K181" s="16">
        <v>607.1</v>
      </c>
      <c r="L181" s="16">
        <v>303779.05</v>
      </c>
      <c r="M181" s="16">
        <v>11912.9</v>
      </c>
      <c r="N181" s="16">
        <v>7286.5</v>
      </c>
      <c r="O181" s="16">
        <v>198.19</v>
      </c>
      <c r="P181" s="16">
        <v>77250.09</v>
      </c>
      <c r="Q181" s="16">
        <v>3931.3</v>
      </c>
      <c r="R181" s="16">
        <v>3043.64</v>
      </c>
      <c r="S181" s="78">
        <v>99.94</v>
      </c>
      <c r="T181" s="94">
        <v>12</v>
      </c>
      <c r="U181" s="87">
        <v>3</v>
      </c>
      <c r="V181" s="87">
        <v>3</v>
      </c>
    </row>
    <row r="182" spans="1:22" x14ac:dyDescent="0.25">
      <c r="A182" s="85">
        <v>1</v>
      </c>
      <c r="B182" s="10" t="s">
        <v>176</v>
      </c>
      <c r="C182" s="11">
        <v>350</v>
      </c>
      <c r="D182" s="11">
        <v>362</v>
      </c>
      <c r="E182" s="11">
        <v>24</v>
      </c>
      <c r="F182" s="11">
        <v>40</v>
      </c>
      <c r="G182" s="11">
        <v>270</v>
      </c>
      <c r="H182" s="11">
        <v>169</v>
      </c>
      <c r="I182" s="11">
        <v>18</v>
      </c>
      <c r="J182" s="11">
        <v>357.18</v>
      </c>
      <c r="K182" s="11">
        <v>280.39999999999998</v>
      </c>
      <c r="L182" s="11">
        <v>74376.59</v>
      </c>
      <c r="M182" s="11">
        <v>4250.1000000000004</v>
      </c>
      <c r="N182" s="11">
        <v>2481.31</v>
      </c>
      <c r="O182" s="11">
        <v>144.30000000000001</v>
      </c>
      <c r="P182" s="11">
        <v>31663.84</v>
      </c>
      <c r="Q182" s="11">
        <v>1749.38</v>
      </c>
      <c r="R182" s="11">
        <v>1332.11</v>
      </c>
      <c r="S182" s="76">
        <v>94.15</v>
      </c>
      <c r="T182" s="92">
        <v>13</v>
      </c>
      <c r="U182" s="85">
        <v>1</v>
      </c>
      <c r="V182" s="85">
        <v>1</v>
      </c>
    </row>
    <row r="183" spans="1:22" x14ac:dyDescent="0.25">
      <c r="A183" s="86">
        <v>2</v>
      </c>
      <c r="B183" s="13" t="s">
        <v>198</v>
      </c>
      <c r="C183" s="9">
        <v>424</v>
      </c>
      <c r="D183" s="9">
        <v>376</v>
      </c>
      <c r="E183" s="9">
        <v>35</v>
      </c>
      <c r="F183" s="9">
        <v>56</v>
      </c>
      <c r="G183" s="9">
        <v>312</v>
      </c>
      <c r="H183" s="9">
        <v>170.5</v>
      </c>
      <c r="I183" s="9">
        <v>20</v>
      </c>
      <c r="J183" s="9">
        <v>533.75</v>
      </c>
      <c r="K183" s="9">
        <v>419</v>
      </c>
      <c r="L183" s="9">
        <v>153322.14000000001</v>
      </c>
      <c r="M183" s="9">
        <v>7232.2</v>
      </c>
      <c r="N183" s="9">
        <v>4326.2</v>
      </c>
      <c r="O183" s="9">
        <v>169.49</v>
      </c>
      <c r="P183" s="9">
        <v>49742.080000000002</v>
      </c>
      <c r="Q183" s="9">
        <v>2645.86</v>
      </c>
      <c r="R183" s="9">
        <v>2030.81</v>
      </c>
      <c r="S183" s="77">
        <v>96.54</v>
      </c>
      <c r="T183" s="93">
        <v>13</v>
      </c>
      <c r="U183" s="86">
        <v>2</v>
      </c>
      <c r="V183" s="86">
        <v>2</v>
      </c>
    </row>
    <row r="184" spans="1:22" ht="15.75" thickBot="1" x14ac:dyDescent="0.3">
      <c r="A184" s="87">
        <v>3</v>
      </c>
      <c r="B184" s="15" t="s">
        <v>223</v>
      </c>
      <c r="C184" s="16">
        <v>528</v>
      </c>
      <c r="D184" s="16">
        <v>394</v>
      </c>
      <c r="E184" s="16">
        <v>53</v>
      </c>
      <c r="F184" s="16">
        <v>85</v>
      </c>
      <c r="G184" s="16">
        <v>358</v>
      </c>
      <c r="H184" s="16">
        <v>170.5</v>
      </c>
      <c r="I184" s="16">
        <v>22</v>
      </c>
      <c r="J184" s="16">
        <v>863.69</v>
      </c>
      <c r="K184" s="16">
        <v>678</v>
      </c>
      <c r="L184" s="16">
        <v>354176.39</v>
      </c>
      <c r="M184" s="16">
        <v>13415.8</v>
      </c>
      <c r="N184" s="16">
        <v>8303.2900000000009</v>
      </c>
      <c r="O184" s="16">
        <v>202.5</v>
      </c>
      <c r="P184" s="16">
        <v>87133.42</v>
      </c>
      <c r="Q184" s="16">
        <v>4423.0200000000004</v>
      </c>
      <c r="R184" s="16">
        <v>3430.99</v>
      </c>
      <c r="S184" s="78">
        <v>100.44</v>
      </c>
      <c r="T184" s="94">
        <v>13</v>
      </c>
      <c r="U184" s="87">
        <v>3</v>
      </c>
      <c r="V184" s="87">
        <v>3</v>
      </c>
    </row>
    <row r="185" spans="1:22" x14ac:dyDescent="0.25">
      <c r="A185" s="97">
        <v>1</v>
      </c>
      <c r="B185" s="84" t="s">
        <v>177</v>
      </c>
      <c r="C185" s="84">
        <v>356</v>
      </c>
      <c r="D185" s="84">
        <v>371</v>
      </c>
      <c r="E185" s="84">
        <v>27</v>
      </c>
      <c r="F185" s="84">
        <v>43</v>
      </c>
      <c r="G185" s="84">
        <v>270</v>
      </c>
      <c r="H185" s="84">
        <v>172</v>
      </c>
      <c r="I185" s="84">
        <v>18</v>
      </c>
      <c r="J185" s="84">
        <v>394.74</v>
      </c>
      <c r="K185" s="84">
        <v>309.89999999999998</v>
      </c>
      <c r="L185" s="84">
        <v>83542.720000000001</v>
      </c>
      <c r="M185" s="84">
        <v>4693.3999999999996</v>
      </c>
      <c r="N185" s="84">
        <v>2760.9</v>
      </c>
      <c r="O185" s="84">
        <v>145.47999999999999</v>
      </c>
      <c r="P185" s="84">
        <v>36649.589999999997</v>
      </c>
      <c r="Q185" s="84">
        <v>1975.72</v>
      </c>
      <c r="R185" s="84">
        <v>1506.68</v>
      </c>
      <c r="S185" s="91">
        <v>96.36</v>
      </c>
      <c r="T185" s="96">
        <v>14</v>
      </c>
      <c r="U185" s="97">
        <v>1</v>
      </c>
      <c r="V185" s="97">
        <v>1</v>
      </c>
    </row>
    <row r="186" spans="1:22" x14ac:dyDescent="0.25">
      <c r="A186" s="86">
        <v>2</v>
      </c>
      <c r="B186" s="9" t="s">
        <v>199</v>
      </c>
      <c r="C186" s="9">
        <v>434</v>
      </c>
      <c r="D186" s="9">
        <v>377</v>
      </c>
      <c r="E186" s="9">
        <v>38</v>
      </c>
      <c r="F186" s="9">
        <v>61</v>
      </c>
      <c r="G186" s="9">
        <v>312</v>
      </c>
      <c r="H186" s="9">
        <v>169.5</v>
      </c>
      <c r="I186" s="9">
        <v>20</v>
      </c>
      <c r="J186" s="9">
        <v>581.92999999999995</v>
      </c>
      <c r="K186" s="9">
        <v>456.8</v>
      </c>
      <c r="L186" s="9">
        <v>171810.18</v>
      </c>
      <c r="M186" s="9">
        <v>7917.5</v>
      </c>
      <c r="N186" s="9">
        <v>4777.34</v>
      </c>
      <c r="O186" s="9">
        <v>171.83</v>
      </c>
      <c r="P186" s="9">
        <v>54637.74</v>
      </c>
      <c r="Q186" s="9">
        <v>2898.55</v>
      </c>
      <c r="R186" s="9">
        <v>2227.81</v>
      </c>
      <c r="S186" s="77">
        <v>96.9</v>
      </c>
      <c r="T186" s="93">
        <v>14</v>
      </c>
      <c r="U186" s="86">
        <v>2</v>
      </c>
      <c r="V186" s="86">
        <v>2</v>
      </c>
    </row>
    <row r="187" spans="1:22" ht="15.75" thickBot="1" x14ac:dyDescent="0.3">
      <c r="A187" s="99">
        <v>3</v>
      </c>
      <c r="B187" s="19" t="s">
        <v>224</v>
      </c>
      <c r="C187" s="19">
        <v>548</v>
      </c>
      <c r="D187" s="19">
        <v>395</v>
      </c>
      <c r="E187" s="19">
        <v>59</v>
      </c>
      <c r="F187" s="19">
        <v>95</v>
      </c>
      <c r="G187" s="19">
        <v>358</v>
      </c>
      <c r="H187" s="19">
        <v>168</v>
      </c>
      <c r="I187" s="19">
        <v>22</v>
      </c>
      <c r="J187" s="19">
        <v>965.87</v>
      </c>
      <c r="K187" s="19">
        <v>758.2</v>
      </c>
      <c r="L187" s="19">
        <v>414486.6</v>
      </c>
      <c r="M187" s="19">
        <v>15127.3</v>
      </c>
      <c r="N187" s="19">
        <v>9480.7900000000009</v>
      </c>
      <c r="O187" s="19">
        <v>207.15</v>
      </c>
      <c r="P187" s="19">
        <v>98243.26</v>
      </c>
      <c r="Q187" s="19">
        <v>4974.34</v>
      </c>
      <c r="R187" s="19">
        <v>3868.52</v>
      </c>
      <c r="S187" s="90">
        <v>100.85</v>
      </c>
      <c r="T187" s="98">
        <v>14</v>
      </c>
      <c r="U187" s="99">
        <v>3</v>
      </c>
      <c r="V187" s="99">
        <v>3</v>
      </c>
    </row>
    <row r="188" spans="1:22" x14ac:dyDescent="0.25">
      <c r="A188" s="85">
        <v>1</v>
      </c>
      <c r="B188" s="10" t="s">
        <v>178</v>
      </c>
      <c r="C188" s="11">
        <v>364</v>
      </c>
      <c r="D188" s="11">
        <v>372</v>
      </c>
      <c r="E188" s="11">
        <v>30</v>
      </c>
      <c r="F188" s="11">
        <v>47</v>
      </c>
      <c r="G188" s="11">
        <v>270</v>
      </c>
      <c r="H188" s="11">
        <v>171</v>
      </c>
      <c r="I188" s="11">
        <v>18</v>
      </c>
      <c r="J188" s="11">
        <v>433.46</v>
      </c>
      <c r="K188" s="11">
        <v>340.3</v>
      </c>
      <c r="L188" s="11">
        <v>93889.39</v>
      </c>
      <c r="M188" s="11">
        <v>5158.8</v>
      </c>
      <c r="N188" s="11">
        <v>3062.8</v>
      </c>
      <c r="O188" s="11">
        <v>147.16999999999999</v>
      </c>
      <c r="P188" s="11">
        <v>40396.230000000003</v>
      </c>
      <c r="Q188" s="11">
        <v>2171.84</v>
      </c>
      <c r="R188" s="11">
        <v>1659.03</v>
      </c>
      <c r="S188" s="76">
        <v>96.54</v>
      </c>
      <c r="T188" s="92">
        <v>15</v>
      </c>
      <c r="U188" s="85">
        <v>1</v>
      </c>
      <c r="V188" s="85">
        <v>1</v>
      </c>
    </row>
    <row r="189" spans="1:22" x14ac:dyDescent="0.25">
      <c r="A189" s="86">
        <v>2</v>
      </c>
      <c r="B189" s="13" t="s">
        <v>200</v>
      </c>
      <c r="C189" s="9">
        <v>446</v>
      </c>
      <c r="D189" s="9">
        <v>378</v>
      </c>
      <c r="E189" s="9">
        <v>42</v>
      </c>
      <c r="F189" s="9">
        <v>67</v>
      </c>
      <c r="G189" s="9">
        <v>312</v>
      </c>
      <c r="H189" s="9">
        <v>168</v>
      </c>
      <c r="I189" s="9">
        <v>20</v>
      </c>
      <c r="J189" s="9">
        <v>640.99</v>
      </c>
      <c r="K189" s="9">
        <v>503.2</v>
      </c>
      <c r="L189" s="9">
        <v>195206.29</v>
      </c>
      <c r="M189" s="9">
        <v>8753.7000000000007</v>
      </c>
      <c r="N189" s="9">
        <v>5336.35</v>
      </c>
      <c r="O189" s="9">
        <v>174.51</v>
      </c>
      <c r="P189" s="9">
        <v>60526.720000000001</v>
      </c>
      <c r="Q189" s="9">
        <v>3202.47</v>
      </c>
      <c r="R189" s="9">
        <v>2466.48</v>
      </c>
      <c r="S189" s="77">
        <v>97.17</v>
      </c>
      <c r="T189" s="93">
        <v>15</v>
      </c>
      <c r="U189" s="86">
        <v>2</v>
      </c>
      <c r="V189" s="86">
        <v>2</v>
      </c>
    </row>
    <row r="190" spans="1:22" ht="15.75" thickBot="1" x14ac:dyDescent="0.3">
      <c r="A190" s="87">
        <v>3</v>
      </c>
      <c r="B190" s="15" t="s">
        <v>225</v>
      </c>
      <c r="C190" s="16">
        <v>564</v>
      </c>
      <c r="D190" s="16">
        <v>410</v>
      </c>
      <c r="E190" s="16">
        <v>65</v>
      </c>
      <c r="F190" s="16">
        <v>103</v>
      </c>
      <c r="G190" s="16">
        <v>358</v>
      </c>
      <c r="H190" s="16">
        <v>172.5</v>
      </c>
      <c r="I190" s="16">
        <v>22</v>
      </c>
      <c r="J190" s="16">
        <v>1081.45</v>
      </c>
      <c r="K190" s="16">
        <v>848.9</v>
      </c>
      <c r="L190" s="16">
        <v>482318.02</v>
      </c>
      <c r="M190" s="16">
        <v>17103.5</v>
      </c>
      <c r="N190" s="16">
        <v>10811.51</v>
      </c>
      <c r="O190" s="16">
        <v>211.18</v>
      </c>
      <c r="P190" s="16">
        <v>119192.55</v>
      </c>
      <c r="Q190" s="16">
        <v>5814.27</v>
      </c>
      <c r="R190" s="16">
        <v>4525.42</v>
      </c>
      <c r="S190" s="78">
        <v>104.98</v>
      </c>
      <c r="T190" s="94">
        <v>15</v>
      </c>
      <c r="U190" s="87">
        <v>3</v>
      </c>
      <c r="V190" s="87">
        <v>3</v>
      </c>
    </row>
    <row r="191" spans="1:22" x14ac:dyDescent="0.25">
      <c r="A191" s="85">
        <v>1</v>
      </c>
      <c r="B191" s="10" t="s">
        <v>179</v>
      </c>
      <c r="C191" s="11">
        <v>374</v>
      </c>
      <c r="D191" s="11">
        <v>373</v>
      </c>
      <c r="E191" s="11">
        <v>33</v>
      </c>
      <c r="F191" s="11">
        <v>52</v>
      </c>
      <c r="G191" s="11">
        <v>270</v>
      </c>
      <c r="H191" s="11">
        <v>170</v>
      </c>
      <c r="I191" s="11">
        <v>18</v>
      </c>
      <c r="J191" s="11">
        <v>479.8</v>
      </c>
      <c r="K191" s="11">
        <v>376.6</v>
      </c>
      <c r="L191" s="11">
        <v>107317.14</v>
      </c>
      <c r="M191" s="11">
        <v>5738.9</v>
      </c>
      <c r="N191" s="11">
        <v>3441.68</v>
      </c>
      <c r="O191" s="11">
        <v>149.56</v>
      </c>
      <c r="P191" s="11">
        <v>45068.65</v>
      </c>
      <c r="Q191" s="11">
        <v>2416.5500000000002</v>
      </c>
      <c r="R191" s="11">
        <v>1848.28</v>
      </c>
      <c r="S191" s="76">
        <v>96.92</v>
      </c>
      <c r="T191" s="92">
        <v>16</v>
      </c>
      <c r="U191" s="85">
        <v>1</v>
      </c>
      <c r="V191" s="85">
        <v>1</v>
      </c>
    </row>
    <row r="192" spans="1:22" x14ac:dyDescent="0.25">
      <c r="A192" s="86">
        <v>2</v>
      </c>
      <c r="B192" s="13" t="s">
        <v>201</v>
      </c>
      <c r="C192" s="9">
        <v>458</v>
      </c>
      <c r="D192" s="9">
        <v>392</v>
      </c>
      <c r="E192" s="9">
        <v>46</v>
      </c>
      <c r="F192" s="9">
        <v>73</v>
      </c>
      <c r="G192" s="9">
        <v>312</v>
      </c>
      <c r="H192" s="9">
        <v>173</v>
      </c>
      <c r="I192" s="9">
        <v>20</v>
      </c>
      <c r="J192" s="9">
        <v>719.27</v>
      </c>
      <c r="K192" s="9">
        <v>564.6</v>
      </c>
      <c r="L192" s="9">
        <v>227053.17</v>
      </c>
      <c r="M192" s="9">
        <v>9915</v>
      </c>
      <c r="N192" s="9">
        <v>6094.32</v>
      </c>
      <c r="O192" s="9">
        <v>177.67</v>
      </c>
      <c r="P192" s="9">
        <v>73566.95</v>
      </c>
      <c r="Q192" s="9">
        <v>3753.42</v>
      </c>
      <c r="R192" s="9">
        <v>2891.61</v>
      </c>
      <c r="S192" s="77">
        <v>101.13</v>
      </c>
      <c r="T192" s="93">
        <v>16</v>
      </c>
      <c r="U192" s="86">
        <v>2</v>
      </c>
      <c r="V192" s="86">
        <v>2</v>
      </c>
    </row>
    <row r="193" spans="1:22" ht="15.75" thickBot="1" x14ac:dyDescent="0.3">
      <c r="A193" s="87">
        <v>3</v>
      </c>
      <c r="B193" s="15" t="s">
        <v>226</v>
      </c>
      <c r="C193" s="16">
        <v>588</v>
      </c>
      <c r="D193" s="16">
        <v>412</v>
      </c>
      <c r="E193" s="16">
        <v>72</v>
      </c>
      <c r="F193" s="16">
        <v>115</v>
      </c>
      <c r="G193" s="16">
        <v>358</v>
      </c>
      <c r="H193" s="16">
        <v>170</v>
      </c>
      <c r="I193" s="16">
        <v>22</v>
      </c>
      <c r="J193" s="16">
        <v>1209.51</v>
      </c>
      <c r="K193" s="16">
        <v>949.5</v>
      </c>
      <c r="L193" s="16">
        <v>569246.79</v>
      </c>
      <c r="M193" s="16">
        <v>19362.099999999999</v>
      </c>
      <c r="N193" s="16">
        <v>12395.01</v>
      </c>
      <c r="O193" s="16">
        <v>216.94</v>
      </c>
      <c r="P193" s="16">
        <v>135224.95999999999</v>
      </c>
      <c r="Q193" s="16">
        <v>6564.32</v>
      </c>
      <c r="R193" s="16">
        <v>5120.62</v>
      </c>
      <c r="S193" s="78">
        <v>105.74</v>
      </c>
      <c r="T193" s="94">
        <v>16</v>
      </c>
      <c r="U193" s="87">
        <v>3</v>
      </c>
      <c r="V193" s="87">
        <v>3</v>
      </c>
    </row>
    <row r="194" spans="1:22" x14ac:dyDescent="0.25">
      <c r="A194" s="85">
        <v>1</v>
      </c>
      <c r="B194" s="10" t="s">
        <v>180</v>
      </c>
      <c r="C194" s="11">
        <v>384</v>
      </c>
      <c r="D194" s="11">
        <v>374</v>
      </c>
      <c r="E194" s="11">
        <v>36</v>
      </c>
      <c r="F194" s="11">
        <v>57</v>
      </c>
      <c r="G194" s="11">
        <v>270</v>
      </c>
      <c r="H194" s="11">
        <v>169</v>
      </c>
      <c r="I194" s="11">
        <v>18</v>
      </c>
      <c r="J194" s="11">
        <v>526.34</v>
      </c>
      <c r="K194" s="11">
        <v>413.2</v>
      </c>
      <c r="L194" s="11">
        <v>121512.35</v>
      </c>
      <c r="M194" s="11">
        <v>6328.8</v>
      </c>
      <c r="N194" s="11">
        <v>3831.76</v>
      </c>
      <c r="O194" s="11">
        <v>151.94</v>
      </c>
      <c r="P194" s="11">
        <v>49816.72</v>
      </c>
      <c r="Q194" s="11">
        <v>2664</v>
      </c>
      <c r="R194" s="11">
        <v>2040.04</v>
      </c>
      <c r="S194" s="76">
        <v>97.29</v>
      </c>
      <c r="T194" s="92">
        <v>17</v>
      </c>
      <c r="U194" s="85">
        <v>1</v>
      </c>
      <c r="V194" s="85">
        <v>1</v>
      </c>
    </row>
    <row r="195" spans="1:22" x14ac:dyDescent="0.25">
      <c r="A195" s="86">
        <v>2</v>
      </c>
      <c r="B195" s="13" t="s">
        <v>202</v>
      </c>
      <c r="C195" s="9">
        <v>472</v>
      </c>
      <c r="D195" s="9">
        <v>393</v>
      </c>
      <c r="E195" s="9">
        <v>50</v>
      </c>
      <c r="F195" s="9">
        <v>80</v>
      </c>
      <c r="G195" s="9">
        <v>312</v>
      </c>
      <c r="H195" s="9">
        <v>171.5</v>
      </c>
      <c r="I195" s="9">
        <v>20</v>
      </c>
      <c r="J195" s="9">
        <v>788.23</v>
      </c>
      <c r="K195" s="9">
        <v>618.79999999999995</v>
      </c>
      <c r="L195" s="9">
        <v>258357.05</v>
      </c>
      <c r="M195" s="9">
        <v>10947.3</v>
      </c>
      <c r="N195" s="9">
        <v>6796.66</v>
      </c>
      <c r="O195" s="9">
        <v>181.04</v>
      </c>
      <c r="P195" s="9">
        <v>81286.570000000007</v>
      </c>
      <c r="Q195" s="9">
        <v>4136.72</v>
      </c>
      <c r="R195" s="9">
        <v>3191.54</v>
      </c>
      <c r="S195" s="77">
        <v>101.55</v>
      </c>
      <c r="T195" s="93">
        <v>17</v>
      </c>
      <c r="U195" s="86">
        <v>2</v>
      </c>
      <c r="V195" s="86">
        <v>2</v>
      </c>
    </row>
    <row r="196" spans="1:22" ht="15.75" thickBot="1" x14ac:dyDescent="0.3">
      <c r="A196" s="87">
        <v>3</v>
      </c>
      <c r="B196" s="15" t="s">
        <v>227</v>
      </c>
      <c r="C196" s="16">
        <v>616</v>
      </c>
      <c r="D196" s="16">
        <v>414</v>
      </c>
      <c r="E196" s="16">
        <v>80</v>
      </c>
      <c r="F196" s="16">
        <v>129</v>
      </c>
      <c r="G196" s="16">
        <v>358</v>
      </c>
      <c r="H196" s="16">
        <v>167</v>
      </c>
      <c r="I196" s="16">
        <v>22</v>
      </c>
      <c r="J196" s="16">
        <v>1358.67</v>
      </c>
      <c r="K196" s="16">
        <v>1066.5999999999999</v>
      </c>
      <c r="L196" s="16">
        <v>679972.83</v>
      </c>
      <c r="M196" s="16">
        <v>22077</v>
      </c>
      <c r="N196" s="16">
        <v>14322.16</v>
      </c>
      <c r="O196" s="16">
        <v>223.71</v>
      </c>
      <c r="P196" s="16">
        <v>154171.56</v>
      </c>
      <c r="Q196" s="16">
        <v>7447.9</v>
      </c>
      <c r="R196" s="16">
        <v>5823.25</v>
      </c>
      <c r="S196" s="78">
        <v>106.52</v>
      </c>
      <c r="T196" s="94">
        <v>17</v>
      </c>
      <c r="U196" s="87">
        <v>3</v>
      </c>
      <c r="V196" s="87">
        <v>3</v>
      </c>
    </row>
    <row r="197" spans="1:22" x14ac:dyDescent="0.25">
      <c r="A197" s="85">
        <v>1</v>
      </c>
      <c r="B197" s="10" t="s">
        <v>181</v>
      </c>
      <c r="C197" s="11">
        <v>396</v>
      </c>
      <c r="D197" s="11">
        <v>375</v>
      </c>
      <c r="E197" s="11">
        <v>39</v>
      </c>
      <c r="F197" s="11">
        <v>63</v>
      </c>
      <c r="G197" s="11">
        <v>270</v>
      </c>
      <c r="H197" s="11">
        <v>168</v>
      </c>
      <c r="I197" s="11">
        <v>18</v>
      </c>
      <c r="J197" s="11">
        <v>580.58000000000004</v>
      </c>
      <c r="K197" s="11">
        <v>455.8</v>
      </c>
      <c r="L197" s="11">
        <v>139424.85999999999</v>
      </c>
      <c r="M197" s="11">
        <v>7041.7</v>
      </c>
      <c r="N197" s="11">
        <v>4307.16</v>
      </c>
      <c r="O197" s="11">
        <v>154.97</v>
      </c>
      <c r="P197" s="11">
        <v>55520.26</v>
      </c>
      <c r="Q197" s="11">
        <v>2961.08</v>
      </c>
      <c r="R197" s="11">
        <v>2269.4499999999998</v>
      </c>
      <c r="S197" s="76">
        <v>97.79</v>
      </c>
      <c r="T197" s="92">
        <v>18</v>
      </c>
      <c r="U197" s="85">
        <v>1</v>
      </c>
      <c r="V197" s="85">
        <v>1</v>
      </c>
    </row>
    <row r="198" spans="1:22" x14ac:dyDescent="0.25">
      <c r="A198" s="86">
        <v>2</v>
      </c>
      <c r="B198" s="13" t="s">
        <v>203</v>
      </c>
      <c r="C198" s="9">
        <v>488</v>
      </c>
      <c r="D198" s="9">
        <v>394</v>
      </c>
      <c r="E198" s="9">
        <v>55</v>
      </c>
      <c r="F198" s="9">
        <v>88</v>
      </c>
      <c r="G198" s="9">
        <v>312</v>
      </c>
      <c r="H198" s="9">
        <v>169.5</v>
      </c>
      <c r="I198" s="9">
        <v>20</v>
      </c>
      <c r="J198" s="9">
        <v>868.47</v>
      </c>
      <c r="K198" s="9">
        <v>681.8</v>
      </c>
      <c r="L198" s="9">
        <v>296560.11</v>
      </c>
      <c r="M198" s="9">
        <v>12154.1</v>
      </c>
      <c r="N198" s="9">
        <v>7629.66</v>
      </c>
      <c r="O198" s="9">
        <v>184.79</v>
      </c>
      <c r="P198" s="9">
        <v>90173.86</v>
      </c>
      <c r="Q198" s="9">
        <v>4577.3500000000004</v>
      </c>
      <c r="R198" s="9">
        <v>3538.66</v>
      </c>
      <c r="S198" s="77">
        <v>101.9</v>
      </c>
      <c r="T198" s="93">
        <v>18</v>
      </c>
      <c r="U198" s="86">
        <v>2</v>
      </c>
      <c r="V198" s="86">
        <v>2</v>
      </c>
    </row>
    <row r="199" spans="1:22" ht="15.75" thickBot="1" x14ac:dyDescent="0.3">
      <c r="A199" s="87">
        <v>3</v>
      </c>
      <c r="B199" s="15" t="s">
        <v>228</v>
      </c>
      <c r="C199" s="16">
        <v>638</v>
      </c>
      <c r="D199" s="16">
        <v>430</v>
      </c>
      <c r="E199" s="16">
        <v>87</v>
      </c>
      <c r="F199" s="16">
        <v>140</v>
      </c>
      <c r="G199" s="16">
        <v>358</v>
      </c>
      <c r="H199" s="16">
        <v>171.5</v>
      </c>
      <c r="I199" s="16">
        <v>22</v>
      </c>
      <c r="J199" s="16">
        <v>1519.61</v>
      </c>
      <c r="K199" s="16">
        <v>1192.9000000000001</v>
      </c>
      <c r="L199" s="16">
        <v>800682.16</v>
      </c>
      <c r="M199" s="16">
        <v>25099.8</v>
      </c>
      <c r="N199" s="16">
        <v>16419.75</v>
      </c>
      <c r="O199" s="16">
        <v>229.54</v>
      </c>
      <c r="P199" s="16">
        <v>187578.96</v>
      </c>
      <c r="Q199" s="16">
        <v>8724.6</v>
      </c>
      <c r="R199" s="16">
        <v>6820.27</v>
      </c>
      <c r="S199" s="78">
        <v>111.1</v>
      </c>
      <c r="T199" s="94">
        <v>18</v>
      </c>
      <c r="U199" s="87">
        <v>3</v>
      </c>
      <c r="V199" s="87">
        <v>3</v>
      </c>
    </row>
    <row r="200" spans="1:22" x14ac:dyDescent="0.25">
      <c r="A200" s="85">
        <v>1</v>
      </c>
      <c r="B200" s="10" t="s">
        <v>182</v>
      </c>
      <c r="C200" s="11">
        <v>408</v>
      </c>
      <c r="D200" s="11">
        <v>385</v>
      </c>
      <c r="E200" s="11">
        <v>43</v>
      </c>
      <c r="F200" s="11">
        <v>69</v>
      </c>
      <c r="G200" s="11">
        <v>270</v>
      </c>
      <c r="H200" s="11">
        <v>171</v>
      </c>
      <c r="I200" s="11">
        <v>18</v>
      </c>
      <c r="J200" s="11">
        <v>650.17999999999995</v>
      </c>
      <c r="K200" s="11">
        <v>510.4</v>
      </c>
      <c r="L200" s="11">
        <v>162282.28</v>
      </c>
      <c r="M200" s="11">
        <v>7955</v>
      </c>
      <c r="N200" s="11">
        <v>4912.82</v>
      </c>
      <c r="O200" s="11">
        <v>157.99</v>
      </c>
      <c r="P200" s="11">
        <v>65823.94</v>
      </c>
      <c r="Q200" s="11">
        <v>3419.43</v>
      </c>
      <c r="R200" s="11">
        <v>2622.83</v>
      </c>
      <c r="S200" s="76">
        <v>100.62</v>
      </c>
      <c r="T200" s="92">
        <v>19</v>
      </c>
      <c r="U200" s="85">
        <v>1</v>
      </c>
      <c r="V200" s="85">
        <v>1</v>
      </c>
    </row>
    <row r="201" spans="1:22" x14ac:dyDescent="0.25">
      <c r="A201" s="86">
        <v>2</v>
      </c>
      <c r="B201" s="13" t="s">
        <v>204</v>
      </c>
      <c r="C201" s="9">
        <v>506</v>
      </c>
      <c r="D201" s="9">
        <v>395</v>
      </c>
      <c r="E201" s="9">
        <v>60</v>
      </c>
      <c r="F201" s="9">
        <v>97</v>
      </c>
      <c r="G201" s="9">
        <v>312</v>
      </c>
      <c r="H201" s="9">
        <v>167.5</v>
      </c>
      <c r="I201" s="9">
        <v>20</v>
      </c>
      <c r="J201" s="9">
        <v>956.93</v>
      </c>
      <c r="K201" s="9">
        <v>751.2</v>
      </c>
      <c r="L201" s="9">
        <v>342451.59</v>
      </c>
      <c r="M201" s="9">
        <v>13535.6</v>
      </c>
      <c r="N201" s="9">
        <v>8591.51</v>
      </c>
      <c r="O201" s="9">
        <v>189.17</v>
      </c>
      <c r="P201" s="9">
        <v>100237.84</v>
      </c>
      <c r="Q201" s="9">
        <v>5075.33</v>
      </c>
      <c r="R201" s="9">
        <v>3929.92</v>
      </c>
      <c r="S201" s="77">
        <v>102.35</v>
      </c>
      <c r="T201" s="93">
        <v>19</v>
      </c>
      <c r="U201" s="86">
        <v>2</v>
      </c>
      <c r="V201" s="86">
        <v>2</v>
      </c>
    </row>
    <row r="202" spans="1:22" ht="15.75" thickBot="1" x14ac:dyDescent="0.3">
      <c r="A202" s="87">
        <v>3</v>
      </c>
      <c r="B202" s="15" t="s">
        <v>229</v>
      </c>
      <c r="C202" s="16">
        <v>668</v>
      </c>
      <c r="D202" s="16">
        <v>435</v>
      </c>
      <c r="E202" s="16">
        <v>96</v>
      </c>
      <c r="F202" s="16">
        <v>155</v>
      </c>
      <c r="G202" s="16">
        <v>358</v>
      </c>
      <c r="H202" s="16">
        <v>169.5</v>
      </c>
      <c r="I202" s="16">
        <v>22</v>
      </c>
      <c r="J202" s="16">
        <v>1696.33</v>
      </c>
      <c r="K202" s="16">
        <v>1331.6</v>
      </c>
      <c r="L202" s="16">
        <v>952172.58</v>
      </c>
      <c r="M202" s="16">
        <v>28508.2</v>
      </c>
      <c r="N202" s="16">
        <v>18868.64</v>
      </c>
      <c r="O202" s="16">
        <v>236.92</v>
      </c>
      <c r="P202" s="16">
        <v>215398.09</v>
      </c>
      <c r="Q202" s="16">
        <v>9903.36</v>
      </c>
      <c r="R202" s="16">
        <v>7755.88</v>
      </c>
      <c r="S202" s="78">
        <v>112.68</v>
      </c>
      <c r="T202" s="94">
        <v>19</v>
      </c>
      <c r="U202" s="87">
        <v>3</v>
      </c>
      <c r="V202" s="87">
        <v>3</v>
      </c>
    </row>
    <row r="203" spans="1:22" x14ac:dyDescent="0.25">
      <c r="A203" s="85">
        <v>1</v>
      </c>
      <c r="B203" s="10" t="s">
        <v>183</v>
      </c>
      <c r="C203" s="11">
        <v>422</v>
      </c>
      <c r="D203" s="11">
        <v>387</v>
      </c>
      <c r="E203" s="11">
        <v>47</v>
      </c>
      <c r="F203" s="11">
        <v>76</v>
      </c>
      <c r="G203" s="11">
        <v>270</v>
      </c>
      <c r="H203" s="11">
        <v>170</v>
      </c>
      <c r="I203" s="11">
        <v>18</v>
      </c>
      <c r="J203" s="11">
        <v>717.92</v>
      </c>
      <c r="K203" s="11">
        <v>563.6</v>
      </c>
      <c r="L203" s="11">
        <v>187072.37</v>
      </c>
      <c r="M203" s="11">
        <v>8866</v>
      </c>
      <c r="N203" s="11">
        <v>5534.78</v>
      </c>
      <c r="O203" s="11">
        <v>161.41999999999999</v>
      </c>
      <c r="P203" s="11">
        <v>73671.75</v>
      </c>
      <c r="Q203" s="11">
        <v>3807.33</v>
      </c>
      <c r="R203" s="11">
        <v>2923.99</v>
      </c>
      <c r="S203" s="76">
        <v>101.3</v>
      </c>
      <c r="T203" s="92">
        <v>20</v>
      </c>
      <c r="U203" s="85">
        <v>1</v>
      </c>
      <c r="V203" s="85">
        <v>1</v>
      </c>
    </row>
    <row r="204" spans="1:22" ht="15.75" thickBot="1" x14ac:dyDescent="0.3">
      <c r="A204" s="87">
        <v>2</v>
      </c>
      <c r="B204" s="15" t="s">
        <v>205</v>
      </c>
      <c r="C204" s="16">
        <v>520</v>
      </c>
      <c r="D204" s="16">
        <v>409</v>
      </c>
      <c r="E204" s="16">
        <v>65</v>
      </c>
      <c r="F204" s="16">
        <v>104</v>
      </c>
      <c r="G204" s="16">
        <v>312</v>
      </c>
      <c r="H204" s="16">
        <v>172</v>
      </c>
      <c r="I204" s="16">
        <v>20</v>
      </c>
      <c r="J204" s="16">
        <v>1056.95</v>
      </c>
      <c r="K204" s="16">
        <v>829.7</v>
      </c>
      <c r="L204" s="16">
        <v>392963.38</v>
      </c>
      <c r="M204" s="16">
        <v>15114</v>
      </c>
      <c r="N204" s="16">
        <v>9664.42</v>
      </c>
      <c r="O204" s="16">
        <v>192.82</v>
      </c>
      <c r="P204" s="16">
        <v>119352.51</v>
      </c>
      <c r="Q204" s="16">
        <v>5836.31</v>
      </c>
      <c r="R204" s="16">
        <v>4520.43</v>
      </c>
      <c r="S204" s="78">
        <v>106.26</v>
      </c>
      <c r="T204" s="94">
        <v>20</v>
      </c>
      <c r="U204" s="87">
        <v>2</v>
      </c>
      <c r="V204" s="87">
        <v>2</v>
      </c>
    </row>
    <row r="205" spans="1:22" x14ac:dyDescent="0.25">
      <c r="A205" s="85">
        <v>1</v>
      </c>
      <c r="B205" s="10" t="s">
        <v>184</v>
      </c>
      <c r="C205" s="11">
        <v>440</v>
      </c>
      <c r="D205" s="11">
        <v>389</v>
      </c>
      <c r="E205" s="11">
        <v>52</v>
      </c>
      <c r="F205" s="11">
        <v>85</v>
      </c>
      <c r="G205" s="11">
        <v>270</v>
      </c>
      <c r="H205" s="11">
        <v>168.5</v>
      </c>
      <c r="I205" s="11">
        <v>18</v>
      </c>
      <c r="J205" s="11">
        <v>804.48</v>
      </c>
      <c r="K205" s="11">
        <v>631.5</v>
      </c>
      <c r="L205" s="11">
        <v>221339.16</v>
      </c>
      <c r="M205" s="11">
        <v>10060.9</v>
      </c>
      <c r="N205" s="11">
        <v>6361.1</v>
      </c>
      <c r="O205" s="11">
        <v>165.87</v>
      </c>
      <c r="P205" s="11">
        <v>83732.23</v>
      </c>
      <c r="Q205" s="11">
        <v>4305</v>
      </c>
      <c r="R205" s="11">
        <v>3311.01</v>
      </c>
      <c r="S205" s="76">
        <v>102.02</v>
      </c>
      <c r="T205" s="92">
        <v>21</v>
      </c>
      <c r="U205" s="85">
        <v>1</v>
      </c>
      <c r="V205" s="85">
        <v>1</v>
      </c>
    </row>
    <row r="206" spans="1:22" ht="15.75" thickBot="1" x14ac:dyDescent="0.3">
      <c r="A206" s="87">
        <v>2</v>
      </c>
      <c r="B206" s="15" t="s">
        <v>206</v>
      </c>
      <c r="C206" s="16">
        <v>540</v>
      </c>
      <c r="D206" s="16">
        <v>411</v>
      </c>
      <c r="E206" s="16">
        <v>71</v>
      </c>
      <c r="F206" s="16">
        <v>114</v>
      </c>
      <c r="G206" s="16">
        <v>312</v>
      </c>
      <c r="H206" s="16">
        <v>170</v>
      </c>
      <c r="I206" s="16">
        <v>20</v>
      </c>
      <c r="J206" s="16">
        <v>1162.03</v>
      </c>
      <c r="K206" s="16">
        <v>912.2</v>
      </c>
      <c r="L206" s="16">
        <v>454051.02</v>
      </c>
      <c r="M206" s="16">
        <v>16816.7</v>
      </c>
      <c r="N206" s="16">
        <v>10869.85</v>
      </c>
      <c r="O206" s="16">
        <v>197.67</v>
      </c>
      <c r="P206" s="16">
        <v>132896.31</v>
      </c>
      <c r="Q206" s="16">
        <v>6466.97</v>
      </c>
      <c r="R206" s="16">
        <v>5017.71</v>
      </c>
      <c r="S206" s="78">
        <v>106.94</v>
      </c>
      <c r="T206" s="94">
        <v>21</v>
      </c>
      <c r="U206" s="87">
        <v>2</v>
      </c>
      <c r="V206" s="87">
        <v>2</v>
      </c>
    </row>
    <row r="207" spans="1:22" ht="15.75" thickBot="1" x14ac:dyDescent="0.3">
      <c r="A207" s="88">
        <v>1</v>
      </c>
      <c r="B207" s="38" t="s">
        <v>207</v>
      </c>
      <c r="C207" s="39">
        <v>562</v>
      </c>
      <c r="D207" s="39">
        <v>413</v>
      </c>
      <c r="E207" s="39">
        <v>77</v>
      </c>
      <c r="F207" s="39">
        <v>125</v>
      </c>
      <c r="G207" s="39">
        <v>312</v>
      </c>
      <c r="H207" s="39">
        <v>168</v>
      </c>
      <c r="I207" s="39">
        <v>20</v>
      </c>
      <c r="J207" s="39">
        <v>1276.17</v>
      </c>
      <c r="K207" s="39">
        <v>1001.8</v>
      </c>
      <c r="L207" s="39">
        <v>526659.93000000005</v>
      </c>
      <c r="M207" s="39">
        <v>18742.400000000001</v>
      </c>
      <c r="N207" s="39">
        <v>12243.01</v>
      </c>
      <c r="O207" s="39">
        <v>203.15</v>
      </c>
      <c r="P207" s="39">
        <v>148011.26999999999</v>
      </c>
      <c r="Q207" s="39">
        <v>7167.62</v>
      </c>
      <c r="R207" s="39">
        <v>5568.89</v>
      </c>
      <c r="S207" s="89">
        <v>107.69</v>
      </c>
      <c r="T207" s="95">
        <v>22</v>
      </c>
      <c r="U207" s="88">
        <v>1</v>
      </c>
      <c r="V207" s="88">
        <v>1</v>
      </c>
    </row>
    <row r="208" spans="1:22" ht="15.75" thickBot="1" x14ac:dyDescent="0.3">
      <c r="A208" s="88">
        <v>1</v>
      </c>
      <c r="B208" s="38" t="s">
        <v>208</v>
      </c>
      <c r="C208" s="39">
        <v>580</v>
      </c>
      <c r="D208" s="39">
        <v>426</v>
      </c>
      <c r="E208" s="39">
        <v>84</v>
      </c>
      <c r="F208" s="39">
        <v>134</v>
      </c>
      <c r="G208" s="39">
        <v>312</v>
      </c>
      <c r="H208" s="39">
        <v>171</v>
      </c>
      <c r="I208" s="39">
        <v>20</v>
      </c>
      <c r="J208" s="39">
        <v>1407.19</v>
      </c>
      <c r="K208" s="39">
        <v>1104.7</v>
      </c>
      <c r="L208" s="39">
        <v>606878.23</v>
      </c>
      <c r="M208" s="39">
        <v>20926.8</v>
      </c>
      <c r="N208" s="39">
        <v>13777.86</v>
      </c>
      <c r="O208" s="39">
        <v>207.67</v>
      </c>
      <c r="P208" s="39">
        <v>174271.92</v>
      </c>
      <c r="Q208" s="39">
        <v>8181.78</v>
      </c>
      <c r="R208" s="39">
        <v>6362.61</v>
      </c>
      <c r="S208" s="89">
        <v>111.29</v>
      </c>
      <c r="T208" s="95">
        <v>23</v>
      </c>
      <c r="U208" s="88">
        <v>1</v>
      </c>
      <c r="V208" s="88">
        <v>1</v>
      </c>
    </row>
    <row r="209" spans="1:22" ht="15.75" thickBot="1" x14ac:dyDescent="0.3">
      <c r="A209" s="88">
        <v>1</v>
      </c>
      <c r="B209" s="38" t="s">
        <v>209</v>
      </c>
      <c r="C209" s="39">
        <v>604</v>
      </c>
      <c r="D209" s="39">
        <v>430</v>
      </c>
      <c r="E209" s="39">
        <v>92</v>
      </c>
      <c r="F209" s="39">
        <v>146</v>
      </c>
      <c r="G209" s="39">
        <v>312</v>
      </c>
      <c r="H209" s="39">
        <v>169</v>
      </c>
      <c r="I209" s="39">
        <v>20</v>
      </c>
      <c r="J209" s="39">
        <v>1546.07</v>
      </c>
      <c r="K209" s="39">
        <v>1213.7</v>
      </c>
      <c r="L209" s="39">
        <v>704826.44</v>
      </c>
      <c r="M209" s="39">
        <v>23338.6</v>
      </c>
      <c r="N209" s="39">
        <v>15522.09</v>
      </c>
      <c r="O209" s="39">
        <v>213.51</v>
      </c>
      <c r="P209" s="39">
        <v>195579.56</v>
      </c>
      <c r="Q209" s="39">
        <v>9096.7199999999993</v>
      </c>
      <c r="R209" s="39">
        <v>7087.61</v>
      </c>
      <c r="S209" s="89">
        <v>112.47</v>
      </c>
      <c r="T209" s="95">
        <v>24</v>
      </c>
      <c r="U209" s="88">
        <v>1</v>
      </c>
      <c r="V209" s="88">
        <v>1</v>
      </c>
    </row>
    <row r="210" spans="1:22" ht="15.75" thickBot="1" x14ac:dyDescent="0.3"/>
    <row r="211" spans="1:22" x14ac:dyDescent="0.25">
      <c r="A211" s="204">
        <v>1</v>
      </c>
      <c r="B211" s="10" t="s">
        <v>230</v>
      </c>
      <c r="C211" s="11">
        <v>128</v>
      </c>
      <c r="D211" s="11">
        <v>118</v>
      </c>
      <c r="E211" s="11">
        <v>9</v>
      </c>
      <c r="F211" s="11">
        <v>9</v>
      </c>
      <c r="G211" s="11">
        <v>110</v>
      </c>
      <c r="H211" s="11">
        <v>54.5</v>
      </c>
      <c r="I211" s="11">
        <v>12</v>
      </c>
      <c r="J211" s="11">
        <v>32.380000000000003</v>
      </c>
      <c r="K211" s="11">
        <v>25.4</v>
      </c>
      <c r="L211" s="11">
        <v>887.11</v>
      </c>
      <c r="M211" s="11">
        <v>138.6</v>
      </c>
      <c r="N211" s="11">
        <v>80.040000000000006</v>
      </c>
      <c r="O211" s="11">
        <v>52.35</v>
      </c>
      <c r="P211" s="11">
        <v>247.82</v>
      </c>
      <c r="Q211" s="11">
        <v>42</v>
      </c>
      <c r="R211" s="11">
        <v>32.89</v>
      </c>
      <c r="S211" s="12">
        <v>27.67</v>
      </c>
      <c r="T211" s="73">
        <v>1</v>
      </c>
      <c r="U211" s="80">
        <v>1</v>
      </c>
      <c r="V211" s="204">
        <v>1</v>
      </c>
    </row>
    <row r="212" spans="1:22" x14ac:dyDescent="0.25">
      <c r="A212" s="205">
        <v>2</v>
      </c>
      <c r="B212" s="13" t="s">
        <v>231</v>
      </c>
      <c r="C212" s="9">
        <v>200</v>
      </c>
      <c r="D212" s="9">
        <v>204</v>
      </c>
      <c r="E212" s="9">
        <v>12</v>
      </c>
      <c r="F212" s="9">
        <v>12</v>
      </c>
      <c r="G212" s="9">
        <v>176</v>
      </c>
      <c r="H212" s="9">
        <v>96</v>
      </c>
      <c r="I212" s="9">
        <v>13</v>
      </c>
      <c r="J212" s="9">
        <v>71.53</v>
      </c>
      <c r="K212" s="9">
        <v>56.2</v>
      </c>
      <c r="L212" s="9">
        <v>4982.3</v>
      </c>
      <c r="M212" s="9">
        <v>498.2</v>
      </c>
      <c r="N212" s="9">
        <v>282.75</v>
      </c>
      <c r="O212" s="9">
        <v>83.46</v>
      </c>
      <c r="P212" s="9">
        <v>1701.7</v>
      </c>
      <c r="Q212" s="9">
        <v>166.83</v>
      </c>
      <c r="R212" s="9">
        <v>128.66</v>
      </c>
      <c r="S212" s="14">
        <v>48.77</v>
      </c>
      <c r="T212" s="74">
        <v>1</v>
      </c>
      <c r="U212" s="81">
        <v>2</v>
      </c>
      <c r="V212" s="205">
        <v>2</v>
      </c>
    </row>
    <row r="213" spans="1:22" x14ac:dyDescent="0.25">
      <c r="A213" s="205">
        <v>3</v>
      </c>
      <c r="B213" s="13" t="s">
        <v>232</v>
      </c>
      <c r="C213" s="9">
        <v>244</v>
      </c>
      <c r="D213" s="9">
        <v>252</v>
      </c>
      <c r="E213" s="9">
        <v>11</v>
      </c>
      <c r="F213" s="9">
        <v>11</v>
      </c>
      <c r="G213" s="9">
        <v>222</v>
      </c>
      <c r="H213" s="9">
        <v>120.5</v>
      </c>
      <c r="I213" s="9">
        <v>16</v>
      </c>
      <c r="J213" s="9">
        <v>82.06</v>
      </c>
      <c r="K213" s="9">
        <v>64.400000000000006</v>
      </c>
      <c r="L213" s="9">
        <v>8786.7800000000007</v>
      </c>
      <c r="M213" s="9">
        <v>720.2</v>
      </c>
      <c r="N213" s="9">
        <v>402.51</v>
      </c>
      <c r="O213" s="9">
        <v>103.48</v>
      </c>
      <c r="P213" s="9">
        <v>2938.35</v>
      </c>
      <c r="Q213" s="9">
        <v>233.2</v>
      </c>
      <c r="R213" s="9">
        <v>178.99</v>
      </c>
      <c r="S213" s="14">
        <v>59.84</v>
      </c>
      <c r="T213" s="74">
        <v>1</v>
      </c>
      <c r="U213" s="81">
        <v>3</v>
      </c>
      <c r="V213" s="205">
        <v>3</v>
      </c>
    </row>
    <row r="214" spans="1:22" x14ac:dyDescent="0.25">
      <c r="A214" s="205">
        <v>4</v>
      </c>
      <c r="B214" s="13" t="s">
        <v>234</v>
      </c>
      <c r="C214" s="9">
        <v>294</v>
      </c>
      <c r="D214" s="9">
        <v>302</v>
      </c>
      <c r="E214" s="9">
        <v>12</v>
      </c>
      <c r="F214" s="9">
        <v>12</v>
      </c>
      <c r="G214" s="9">
        <v>270</v>
      </c>
      <c r="H214" s="9">
        <v>145</v>
      </c>
      <c r="I214" s="9">
        <v>18</v>
      </c>
      <c r="J214" s="9">
        <v>107.66</v>
      </c>
      <c r="K214" s="9">
        <v>84.5</v>
      </c>
      <c r="L214" s="9">
        <v>16864.2</v>
      </c>
      <c r="M214" s="9">
        <v>1147.2</v>
      </c>
      <c r="N214" s="9">
        <v>638.54999999999995</v>
      </c>
      <c r="O214" s="9">
        <v>125.16</v>
      </c>
      <c r="P214" s="9">
        <v>5515.72</v>
      </c>
      <c r="Q214" s="9">
        <v>365.28</v>
      </c>
      <c r="R214" s="9">
        <v>279.87</v>
      </c>
      <c r="S214" s="14">
        <v>71.58</v>
      </c>
      <c r="T214" s="74">
        <v>1</v>
      </c>
      <c r="U214" s="81">
        <v>4</v>
      </c>
      <c r="V214" s="205">
        <v>4</v>
      </c>
    </row>
    <row r="215" spans="1:22" x14ac:dyDescent="0.25">
      <c r="A215" s="205">
        <v>5</v>
      </c>
      <c r="B215" s="13" t="s">
        <v>238</v>
      </c>
      <c r="C215" s="9">
        <v>338</v>
      </c>
      <c r="D215" s="9">
        <v>351</v>
      </c>
      <c r="E215" s="9">
        <v>13</v>
      </c>
      <c r="F215" s="9">
        <v>13</v>
      </c>
      <c r="G215" s="9">
        <v>312</v>
      </c>
      <c r="H215" s="9">
        <v>169</v>
      </c>
      <c r="I215" s="9">
        <v>20</v>
      </c>
      <c r="J215" s="9">
        <v>135.25</v>
      </c>
      <c r="K215" s="9">
        <v>106.2</v>
      </c>
      <c r="L215" s="9">
        <v>28190.34</v>
      </c>
      <c r="M215" s="9">
        <v>1668.1</v>
      </c>
      <c r="N215" s="9">
        <v>925.69</v>
      </c>
      <c r="O215" s="9">
        <v>144.37</v>
      </c>
      <c r="P215" s="9">
        <v>9379.76</v>
      </c>
      <c r="Q215" s="9">
        <v>534.46</v>
      </c>
      <c r="R215" s="9">
        <v>408.88</v>
      </c>
      <c r="S215" s="14">
        <v>83.28</v>
      </c>
      <c r="T215" s="74">
        <v>1</v>
      </c>
      <c r="U215" s="81">
        <v>5</v>
      </c>
      <c r="V215" s="205">
        <v>5</v>
      </c>
    </row>
    <row r="216" spans="1:22" x14ac:dyDescent="0.25">
      <c r="A216" s="205">
        <v>6</v>
      </c>
      <c r="B216" s="13" t="s">
        <v>236</v>
      </c>
      <c r="C216" s="9">
        <v>326.7</v>
      </c>
      <c r="D216" s="9">
        <v>319.7</v>
      </c>
      <c r="E216" s="9">
        <v>24.8</v>
      </c>
      <c r="F216" s="9">
        <v>24.8</v>
      </c>
      <c r="G216" s="9">
        <v>277.10000000000002</v>
      </c>
      <c r="H216" s="9">
        <v>147.44999999999999</v>
      </c>
      <c r="I216" s="9">
        <v>15.2</v>
      </c>
      <c r="J216" s="9">
        <v>229.28</v>
      </c>
      <c r="K216" s="9">
        <v>180</v>
      </c>
      <c r="L216" s="9">
        <v>40972.83</v>
      </c>
      <c r="M216" s="9">
        <v>2508.3000000000002</v>
      </c>
      <c r="N216" s="9">
        <v>1448.25</v>
      </c>
      <c r="O216" s="9">
        <v>133.68</v>
      </c>
      <c r="P216" s="9">
        <v>13546.38</v>
      </c>
      <c r="Q216" s="9">
        <v>847.44</v>
      </c>
      <c r="R216" s="9">
        <v>656.56</v>
      </c>
      <c r="S216" s="14">
        <v>76.87</v>
      </c>
      <c r="T216" s="74">
        <v>1</v>
      </c>
      <c r="U216" s="81">
        <v>7</v>
      </c>
      <c r="V216" s="205">
        <v>6</v>
      </c>
    </row>
    <row r="217" spans="1:22" ht="15.75" thickBot="1" x14ac:dyDescent="0.3">
      <c r="A217" s="206">
        <v>7</v>
      </c>
      <c r="B217" s="15" t="s">
        <v>241</v>
      </c>
      <c r="C217" s="16">
        <v>388</v>
      </c>
      <c r="D217" s="16">
        <v>402</v>
      </c>
      <c r="E217" s="16">
        <v>15</v>
      </c>
      <c r="F217" s="16">
        <v>15</v>
      </c>
      <c r="G217" s="16">
        <v>358</v>
      </c>
      <c r="H217" s="16">
        <v>193.5</v>
      </c>
      <c r="I217" s="16">
        <v>22</v>
      </c>
      <c r="J217" s="16">
        <v>178.45</v>
      </c>
      <c r="K217" s="16">
        <v>140.1</v>
      </c>
      <c r="L217" s="16">
        <v>48965.17</v>
      </c>
      <c r="M217" s="16">
        <v>2524</v>
      </c>
      <c r="N217" s="16">
        <v>1401.07</v>
      </c>
      <c r="O217" s="16">
        <v>165.65</v>
      </c>
      <c r="P217" s="16">
        <v>16258.38</v>
      </c>
      <c r="Q217" s="16">
        <v>808.87</v>
      </c>
      <c r="R217" s="16">
        <v>618.66</v>
      </c>
      <c r="S217" s="17">
        <v>95.45</v>
      </c>
      <c r="T217" s="75">
        <v>1</v>
      </c>
      <c r="U217" s="81">
        <v>6</v>
      </c>
      <c r="V217" s="206">
        <v>7</v>
      </c>
    </row>
    <row r="218" spans="1:22" x14ac:dyDescent="0.25">
      <c r="A218" s="81">
        <v>1</v>
      </c>
      <c r="B218" s="10" t="s">
        <v>233</v>
      </c>
      <c r="C218" s="11">
        <v>250</v>
      </c>
      <c r="D218" s="11">
        <v>255</v>
      </c>
      <c r="E218" s="11">
        <v>14</v>
      </c>
      <c r="F218" s="11">
        <v>14</v>
      </c>
      <c r="G218" s="11">
        <v>222</v>
      </c>
      <c r="H218" s="11">
        <v>120.5</v>
      </c>
      <c r="I218" s="11">
        <v>16</v>
      </c>
      <c r="J218" s="11">
        <v>104.68</v>
      </c>
      <c r="K218" s="11">
        <v>82.2</v>
      </c>
      <c r="L218" s="11">
        <v>11483.65</v>
      </c>
      <c r="M218" s="11">
        <v>918.7</v>
      </c>
      <c r="N218" s="11">
        <v>519.30999999999995</v>
      </c>
      <c r="O218" s="11">
        <v>104.74</v>
      </c>
      <c r="P218" s="11">
        <v>3876.72</v>
      </c>
      <c r="Q218" s="11">
        <v>304.06</v>
      </c>
      <c r="R218" s="11">
        <v>234.19</v>
      </c>
      <c r="S218" s="12">
        <v>60.86</v>
      </c>
      <c r="T218" s="73">
        <v>2</v>
      </c>
      <c r="U218" s="80">
        <v>1</v>
      </c>
      <c r="V218" s="81">
        <v>1</v>
      </c>
    </row>
    <row r="219" spans="1:22" x14ac:dyDescent="0.25">
      <c r="A219" s="81">
        <v>2</v>
      </c>
      <c r="B219" s="13" t="s">
        <v>235</v>
      </c>
      <c r="C219" s="9">
        <v>300</v>
      </c>
      <c r="D219" s="9">
        <v>305</v>
      </c>
      <c r="E219" s="9">
        <v>15</v>
      </c>
      <c r="F219" s="9">
        <v>15</v>
      </c>
      <c r="G219" s="9">
        <v>270</v>
      </c>
      <c r="H219" s="9">
        <v>145</v>
      </c>
      <c r="I219" s="9">
        <v>18</v>
      </c>
      <c r="J219" s="9">
        <v>134.78</v>
      </c>
      <c r="K219" s="9">
        <v>105.8</v>
      </c>
      <c r="L219" s="9">
        <v>21535.21</v>
      </c>
      <c r="M219" s="9">
        <v>1435.7</v>
      </c>
      <c r="N219" s="9">
        <v>806.84</v>
      </c>
      <c r="O219" s="9">
        <v>126.4</v>
      </c>
      <c r="P219" s="9">
        <v>7104.76</v>
      </c>
      <c r="Q219" s="9">
        <v>465.89</v>
      </c>
      <c r="R219" s="9">
        <v>358.04</v>
      </c>
      <c r="S219" s="14">
        <v>72.599999999999994</v>
      </c>
      <c r="T219" s="74">
        <v>2</v>
      </c>
      <c r="U219" s="81">
        <v>2</v>
      </c>
      <c r="V219" s="81">
        <v>2</v>
      </c>
    </row>
    <row r="220" spans="1:22" x14ac:dyDescent="0.25">
      <c r="A220" s="81">
        <v>3</v>
      </c>
      <c r="B220" s="13" t="s">
        <v>239</v>
      </c>
      <c r="C220" s="9">
        <v>344</v>
      </c>
      <c r="D220" s="9">
        <v>354</v>
      </c>
      <c r="E220" s="9">
        <v>16</v>
      </c>
      <c r="F220" s="9">
        <v>16</v>
      </c>
      <c r="G220" s="9">
        <v>312</v>
      </c>
      <c r="H220" s="9">
        <v>169</v>
      </c>
      <c r="I220" s="9">
        <v>20</v>
      </c>
      <c r="J220" s="9">
        <v>166.63</v>
      </c>
      <c r="K220" s="9">
        <v>130.80000000000001</v>
      </c>
      <c r="L220" s="9">
        <v>35330.379999999997</v>
      </c>
      <c r="M220" s="9">
        <v>2054.1</v>
      </c>
      <c r="N220" s="9">
        <v>1149.5999999999999</v>
      </c>
      <c r="O220" s="9">
        <v>145.61000000000001</v>
      </c>
      <c r="P220" s="9">
        <v>11846.3</v>
      </c>
      <c r="Q220" s="9">
        <v>669.28</v>
      </c>
      <c r="R220" s="9">
        <v>513.39</v>
      </c>
      <c r="S220" s="14">
        <v>84.32</v>
      </c>
      <c r="T220" s="74">
        <v>2</v>
      </c>
      <c r="U220" s="81">
        <v>3</v>
      </c>
      <c r="V220" s="81">
        <v>3</v>
      </c>
    </row>
    <row r="221" spans="1:22" x14ac:dyDescent="0.25">
      <c r="A221" s="81">
        <v>4</v>
      </c>
      <c r="B221" s="13" t="s">
        <v>242</v>
      </c>
      <c r="C221" s="9">
        <v>394</v>
      </c>
      <c r="D221" s="9">
        <v>405</v>
      </c>
      <c r="E221" s="9">
        <v>18</v>
      </c>
      <c r="F221" s="9">
        <v>18</v>
      </c>
      <c r="G221" s="9">
        <v>358</v>
      </c>
      <c r="H221" s="9">
        <v>193.5</v>
      </c>
      <c r="I221" s="9">
        <v>22</v>
      </c>
      <c r="J221" s="9">
        <v>214.39</v>
      </c>
      <c r="K221" s="9">
        <v>168.3</v>
      </c>
      <c r="L221" s="9">
        <v>59713.15</v>
      </c>
      <c r="M221" s="9">
        <v>3031.1</v>
      </c>
      <c r="N221" s="9">
        <v>1695.05</v>
      </c>
      <c r="O221" s="9">
        <v>166.89</v>
      </c>
      <c r="P221" s="9">
        <v>19955.189999999999</v>
      </c>
      <c r="Q221" s="9">
        <v>985.44</v>
      </c>
      <c r="R221" s="9">
        <v>755.5</v>
      </c>
      <c r="S221" s="14">
        <v>96.48</v>
      </c>
      <c r="T221" s="74">
        <v>2</v>
      </c>
      <c r="U221" s="81">
        <v>4</v>
      </c>
      <c r="V221" s="81">
        <v>4</v>
      </c>
    </row>
    <row r="222" spans="1:22" ht="15.75" thickBot="1" x14ac:dyDescent="0.3">
      <c r="A222" s="81">
        <v>5</v>
      </c>
      <c r="B222" s="15" t="s">
        <v>237</v>
      </c>
      <c r="C222" s="16">
        <v>337.9</v>
      </c>
      <c r="D222" s="16">
        <v>325.7</v>
      </c>
      <c r="E222" s="16">
        <v>30.3</v>
      </c>
      <c r="F222" s="16">
        <v>30.4</v>
      </c>
      <c r="G222" s="16">
        <v>277.10000000000002</v>
      </c>
      <c r="H222" s="16">
        <v>147.69999999999999</v>
      </c>
      <c r="I222" s="16">
        <v>15.2</v>
      </c>
      <c r="J222" s="16">
        <v>283.97000000000003</v>
      </c>
      <c r="K222" s="16">
        <v>222.9</v>
      </c>
      <c r="L222" s="16">
        <v>52698.77</v>
      </c>
      <c r="M222" s="16">
        <v>3119.2</v>
      </c>
      <c r="N222" s="16">
        <v>1826.55</v>
      </c>
      <c r="O222" s="16">
        <v>136.22999999999999</v>
      </c>
      <c r="P222" s="16">
        <v>17576.759999999998</v>
      </c>
      <c r="Q222" s="16">
        <v>1079.32</v>
      </c>
      <c r="R222" s="16">
        <v>839.85</v>
      </c>
      <c r="S222" s="17">
        <v>78.67</v>
      </c>
      <c r="T222" s="75">
        <v>2</v>
      </c>
      <c r="U222" s="83">
        <v>5</v>
      </c>
      <c r="V222" s="81">
        <v>5</v>
      </c>
    </row>
    <row r="223" spans="1:22" x14ac:dyDescent="0.25">
      <c r="A223" s="80">
        <v>1</v>
      </c>
      <c r="B223" s="10" t="s">
        <v>240</v>
      </c>
      <c r="C223" s="11">
        <v>350</v>
      </c>
      <c r="D223" s="11">
        <v>357</v>
      </c>
      <c r="E223" s="11">
        <v>19</v>
      </c>
      <c r="F223" s="11">
        <v>19</v>
      </c>
      <c r="G223" s="11">
        <v>312</v>
      </c>
      <c r="H223" s="11">
        <v>169</v>
      </c>
      <c r="I223" s="11">
        <v>20</v>
      </c>
      <c r="J223" s="11">
        <v>198.37</v>
      </c>
      <c r="K223" s="11">
        <v>155.69999999999999</v>
      </c>
      <c r="L223" s="11">
        <v>42796.14</v>
      </c>
      <c r="M223" s="11">
        <v>2445.5</v>
      </c>
      <c r="N223" s="11">
        <v>1379.79</v>
      </c>
      <c r="O223" s="11">
        <v>146.88</v>
      </c>
      <c r="P223" s="11">
        <v>14433.12</v>
      </c>
      <c r="Q223" s="11">
        <v>808.58</v>
      </c>
      <c r="R223" s="11">
        <v>621.86</v>
      </c>
      <c r="S223" s="12">
        <v>85.3</v>
      </c>
      <c r="T223" s="36">
        <v>3</v>
      </c>
      <c r="U223" s="80">
        <v>1</v>
      </c>
      <c r="V223" s="80">
        <v>1</v>
      </c>
    </row>
    <row r="224" spans="1:22" ht="15.75" thickBot="1" x14ac:dyDescent="0.3">
      <c r="A224" s="83">
        <v>2</v>
      </c>
      <c r="B224" s="15" t="s">
        <v>243</v>
      </c>
      <c r="C224" s="16">
        <v>400</v>
      </c>
      <c r="D224" s="16">
        <v>408</v>
      </c>
      <c r="E224" s="16">
        <v>21</v>
      </c>
      <c r="F224" s="16">
        <v>21</v>
      </c>
      <c r="G224" s="16">
        <v>358</v>
      </c>
      <c r="H224" s="16">
        <v>193.5</v>
      </c>
      <c r="I224" s="16">
        <v>22</v>
      </c>
      <c r="J224" s="16">
        <v>250.69</v>
      </c>
      <c r="K224" s="16">
        <v>196.8</v>
      </c>
      <c r="L224" s="16">
        <v>70888.08</v>
      </c>
      <c r="M224" s="16">
        <v>3544.4</v>
      </c>
      <c r="N224" s="16">
        <v>1996.23</v>
      </c>
      <c r="O224" s="16">
        <v>168.16</v>
      </c>
      <c r="P224" s="16">
        <v>23809.27</v>
      </c>
      <c r="Q224" s="16">
        <v>1167.1199999999999</v>
      </c>
      <c r="R224" s="16">
        <v>896.87</v>
      </c>
      <c r="S224" s="17">
        <v>97.45</v>
      </c>
      <c r="T224" s="37">
        <v>3</v>
      </c>
      <c r="U224" s="83">
        <v>2</v>
      </c>
      <c r="V224" s="83">
        <v>2</v>
      </c>
    </row>
    <row r="225" spans="1:22" ht="15.75" thickBot="1" x14ac:dyDescent="0.3"/>
    <row r="226" spans="1:22" x14ac:dyDescent="0.25">
      <c r="A226" s="204">
        <v>1</v>
      </c>
      <c r="B226" s="10" t="s">
        <v>244</v>
      </c>
      <c r="C226" s="11">
        <v>207</v>
      </c>
      <c r="D226" s="11">
        <v>133</v>
      </c>
      <c r="E226" s="11">
        <v>5.8</v>
      </c>
      <c r="F226" s="11">
        <v>8.4</v>
      </c>
      <c r="G226" s="11">
        <v>190.2</v>
      </c>
      <c r="H226" s="11">
        <v>63.6</v>
      </c>
      <c r="I226" s="11">
        <v>7.6</v>
      </c>
      <c r="J226" s="11">
        <v>33.869999999999997</v>
      </c>
      <c r="K226" s="11">
        <v>26.6</v>
      </c>
      <c r="L226" s="11">
        <v>2580.37</v>
      </c>
      <c r="M226" s="11">
        <v>249.3</v>
      </c>
      <c r="N226" s="11">
        <v>139.47999999999999</v>
      </c>
      <c r="O226" s="11">
        <v>87.28</v>
      </c>
      <c r="P226" s="11">
        <v>329.79</v>
      </c>
      <c r="Q226" s="11">
        <v>49.59</v>
      </c>
      <c r="R226" s="11">
        <v>38.06</v>
      </c>
      <c r="S226" s="12">
        <v>31.2</v>
      </c>
      <c r="T226" s="36">
        <v>1</v>
      </c>
      <c r="U226" s="80">
        <v>1</v>
      </c>
      <c r="V226" s="204">
        <v>1</v>
      </c>
    </row>
    <row r="227" spans="1:22" x14ac:dyDescent="0.25">
      <c r="A227" s="205">
        <v>2</v>
      </c>
      <c r="B227" s="13" t="s">
        <v>246</v>
      </c>
      <c r="C227" s="9">
        <v>251</v>
      </c>
      <c r="D227" s="9">
        <v>146</v>
      </c>
      <c r="E227" s="9">
        <v>6</v>
      </c>
      <c r="F227" s="9">
        <v>8.6</v>
      </c>
      <c r="G227" s="9">
        <v>233.8</v>
      </c>
      <c r="H227" s="9">
        <v>70</v>
      </c>
      <c r="I227" s="9">
        <v>7.6</v>
      </c>
      <c r="J227" s="9">
        <v>39.64</v>
      </c>
      <c r="K227" s="9">
        <v>31.1</v>
      </c>
      <c r="L227" s="9">
        <v>4395.18</v>
      </c>
      <c r="M227" s="9">
        <v>350.2</v>
      </c>
      <c r="N227" s="9">
        <v>196.03</v>
      </c>
      <c r="O227" s="9">
        <v>105.3</v>
      </c>
      <c r="P227" s="9">
        <v>446.61</v>
      </c>
      <c r="Q227" s="9">
        <v>61.18</v>
      </c>
      <c r="R227" s="9">
        <v>47</v>
      </c>
      <c r="S227" s="14">
        <v>33.57</v>
      </c>
      <c r="T227" s="25">
        <v>1</v>
      </c>
      <c r="U227" s="81">
        <v>3</v>
      </c>
      <c r="V227" s="205">
        <v>2</v>
      </c>
    </row>
    <row r="228" spans="1:22" x14ac:dyDescent="0.25">
      <c r="A228" s="205">
        <v>3</v>
      </c>
      <c r="B228" s="13" t="s">
        <v>252</v>
      </c>
      <c r="C228" s="9">
        <v>309</v>
      </c>
      <c r="D228" s="9">
        <v>102</v>
      </c>
      <c r="E228" s="9">
        <v>6</v>
      </c>
      <c r="F228" s="9">
        <v>8.9</v>
      </c>
      <c r="G228" s="9">
        <v>291.2</v>
      </c>
      <c r="H228" s="9">
        <v>48</v>
      </c>
      <c r="I228" s="9">
        <v>7.6</v>
      </c>
      <c r="J228" s="9">
        <v>36.119999999999997</v>
      </c>
      <c r="K228" s="9">
        <v>28.4</v>
      </c>
      <c r="L228" s="9">
        <v>5426.36</v>
      </c>
      <c r="M228" s="9">
        <v>351.2</v>
      </c>
      <c r="N228" s="9">
        <v>203.38</v>
      </c>
      <c r="O228" s="9">
        <v>122.56</v>
      </c>
      <c r="P228" s="9">
        <v>158.06</v>
      </c>
      <c r="Q228" s="9">
        <v>30.99</v>
      </c>
      <c r="R228" s="9">
        <v>24.58</v>
      </c>
      <c r="S228" s="14">
        <v>20.92</v>
      </c>
      <c r="T228" s="25">
        <v>1</v>
      </c>
      <c r="U228" s="81">
        <v>2</v>
      </c>
      <c r="V228" s="205">
        <v>3</v>
      </c>
    </row>
    <row r="229" spans="1:22" x14ac:dyDescent="0.25">
      <c r="A229" s="205">
        <v>4</v>
      </c>
      <c r="B229" s="13" t="s">
        <v>260</v>
      </c>
      <c r="C229" s="9">
        <v>349</v>
      </c>
      <c r="D229" s="9">
        <v>127</v>
      </c>
      <c r="E229" s="9">
        <v>5.8</v>
      </c>
      <c r="F229" s="9">
        <v>8.5</v>
      </c>
      <c r="G229" s="9">
        <v>332</v>
      </c>
      <c r="H229" s="9">
        <v>60.6</v>
      </c>
      <c r="I229" s="9">
        <v>10.199999999999999</v>
      </c>
      <c r="J229" s="9">
        <v>41.74</v>
      </c>
      <c r="K229" s="9">
        <v>32.799999999999997</v>
      </c>
      <c r="L229" s="9">
        <v>8267.33</v>
      </c>
      <c r="M229" s="9">
        <v>473.8</v>
      </c>
      <c r="N229" s="9">
        <v>271.01</v>
      </c>
      <c r="O229" s="9">
        <v>140.74</v>
      </c>
      <c r="P229" s="9">
        <v>291</v>
      </c>
      <c r="Q229" s="9">
        <v>45.83</v>
      </c>
      <c r="R229" s="9">
        <v>35.9</v>
      </c>
      <c r="S229" s="14">
        <v>26.4</v>
      </c>
      <c r="T229" s="25">
        <v>1</v>
      </c>
      <c r="U229" s="81">
        <v>4</v>
      </c>
      <c r="V229" s="205">
        <v>4</v>
      </c>
    </row>
    <row r="230" spans="1:22" x14ac:dyDescent="0.25">
      <c r="A230" s="205">
        <v>5</v>
      </c>
      <c r="B230" s="13" t="s">
        <v>270</v>
      </c>
      <c r="C230" s="9">
        <v>399</v>
      </c>
      <c r="D230" s="9">
        <v>140</v>
      </c>
      <c r="E230" s="9">
        <v>6.4</v>
      </c>
      <c r="F230" s="9">
        <v>8.8000000000000007</v>
      </c>
      <c r="G230" s="9">
        <v>381.4</v>
      </c>
      <c r="H230" s="9">
        <v>66.8</v>
      </c>
      <c r="I230" s="9">
        <v>10.199999999999999</v>
      </c>
      <c r="J230" s="9">
        <v>49.94</v>
      </c>
      <c r="K230" s="9">
        <v>39.200000000000003</v>
      </c>
      <c r="L230" s="9">
        <v>12656.64</v>
      </c>
      <c r="M230" s="9">
        <v>634.4</v>
      </c>
      <c r="N230" s="9">
        <v>365.15</v>
      </c>
      <c r="O230" s="9">
        <v>159.19</v>
      </c>
      <c r="P230" s="9">
        <v>403.59</v>
      </c>
      <c r="Q230" s="9">
        <v>57.66</v>
      </c>
      <c r="R230" s="9">
        <v>45.32</v>
      </c>
      <c r="S230" s="14">
        <v>28.43</v>
      </c>
      <c r="T230" s="25">
        <v>1</v>
      </c>
      <c r="U230" s="81">
        <v>5</v>
      </c>
      <c r="V230" s="205">
        <v>5</v>
      </c>
    </row>
    <row r="231" spans="1:22" x14ac:dyDescent="0.25">
      <c r="A231" s="205">
        <v>6</v>
      </c>
      <c r="B231" s="13" t="s">
        <v>277</v>
      </c>
      <c r="C231" s="9">
        <v>450</v>
      </c>
      <c r="D231" s="9">
        <v>152</v>
      </c>
      <c r="E231" s="9">
        <v>7.6</v>
      </c>
      <c r="F231" s="9">
        <v>10.8</v>
      </c>
      <c r="G231" s="9">
        <v>428.4</v>
      </c>
      <c r="H231" s="9">
        <v>72.2</v>
      </c>
      <c r="I231" s="9">
        <v>10.199999999999999</v>
      </c>
      <c r="J231" s="9">
        <v>66.28</v>
      </c>
      <c r="K231" s="9">
        <v>52</v>
      </c>
      <c r="L231" s="9">
        <v>21216.720000000001</v>
      </c>
      <c r="M231" s="9">
        <v>943</v>
      </c>
      <c r="N231" s="9">
        <v>544.30999999999995</v>
      </c>
      <c r="O231" s="9">
        <v>178.91</v>
      </c>
      <c r="P231" s="9">
        <v>634.05999999999995</v>
      </c>
      <c r="Q231" s="9">
        <v>83.43</v>
      </c>
      <c r="R231" s="9">
        <v>65.75</v>
      </c>
      <c r="S231" s="14">
        <v>30.93</v>
      </c>
      <c r="T231" s="25">
        <v>1</v>
      </c>
      <c r="U231" s="81">
        <v>6</v>
      </c>
      <c r="V231" s="205">
        <v>6</v>
      </c>
    </row>
    <row r="232" spans="1:22" ht="15.75" thickBot="1" x14ac:dyDescent="0.3">
      <c r="A232" s="206">
        <v>7</v>
      </c>
      <c r="B232" s="15" t="s">
        <v>293</v>
      </c>
      <c r="C232" s="16">
        <v>599</v>
      </c>
      <c r="D232" s="16">
        <v>178</v>
      </c>
      <c r="E232" s="16">
        <v>10</v>
      </c>
      <c r="F232" s="16">
        <v>12.8</v>
      </c>
      <c r="G232" s="16">
        <v>573.4</v>
      </c>
      <c r="H232" s="16">
        <v>84</v>
      </c>
      <c r="I232" s="16">
        <v>12.7</v>
      </c>
      <c r="J232" s="16">
        <v>104.29</v>
      </c>
      <c r="K232" s="16">
        <v>81.900000000000006</v>
      </c>
      <c r="L232" s="16">
        <v>55978.87</v>
      </c>
      <c r="M232" s="16">
        <v>1869.1</v>
      </c>
      <c r="N232" s="16">
        <v>1098.43</v>
      </c>
      <c r="O232" s="16">
        <v>231.68</v>
      </c>
      <c r="P232" s="16">
        <v>1208.8499999999999</v>
      </c>
      <c r="Q232" s="16">
        <v>135.83000000000001</v>
      </c>
      <c r="R232" s="16">
        <v>109.1</v>
      </c>
      <c r="S232" s="17">
        <v>34.049999999999997</v>
      </c>
      <c r="T232" s="37">
        <v>1</v>
      </c>
      <c r="U232" s="83">
        <v>7</v>
      </c>
      <c r="V232" s="206">
        <v>7</v>
      </c>
    </row>
    <row r="233" spans="1:22" x14ac:dyDescent="0.25">
      <c r="A233" s="81">
        <v>1</v>
      </c>
      <c r="B233" s="10" t="s">
        <v>245</v>
      </c>
      <c r="C233" s="11">
        <v>210</v>
      </c>
      <c r="D233" s="11">
        <v>134</v>
      </c>
      <c r="E233" s="11">
        <v>6.4</v>
      </c>
      <c r="F233" s="11">
        <v>10.199999999999999</v>
      </c>
      <c r="G233" s="11">
        <v>189.6</v>
      </c>
      <c r="H233" s="11">
        <v>63.8</v>
      </c>
      <c r="I233" s="11">
        <v>7.6</v>
      </c>
      <c r="J233" s="11">
        <v>39.97</v>
      </c>
      <c r="K233" s="11">
        <v>31.4</v>
      </c>
      <c r="L233" s="11">
        <v>3137</v>
      </c>
      <c r="M233" s="11">
        <v>298.8</v>
      </c>
      <c r="N233" s="11">
        <v>167.61</v>
      </c>
      <c r="O233" s="11">
        <v>88.6</v>
      </c>
      <c r="P233" s="11">
        <v>409.58</v>
      </c>
      <c r="Q233" s="11">
        <v>61.13</v>
      </c>
      <c r="R233" s="11">
        <v>46.88</v>
      </c>
      <c r="S233" s="12">
        <v>32.01</v>
      </c>
      <c r="T233" s="36">
        <v>2</v>
      </c>
      <c r="U233" s="80">
        <v>1</v>
      </c>
      <c r="V233" s="81">
        <v>1</v>
      </c>
    </row>
    <row r="234" spans="1:22" x14ac:dyDescent="0.25">
      <c r="A234" s="81">
        <v>2</v>
      </c>
      <c r="B234" s="13" t="s">
        <v>253</v>
      </c>
      <c r="C234" s="9">
        <v>313</v>
      </c>
      <c r="D234" s="9">
        <v>102</v>
      </c>
      <c r="E234" s="9">
        <v>6.6</v>
      </c>
      <c r="F234" s="9">
        <v>10.8</v>
      </c>
      <c r="G234" s="9">
        <v>291.39999999999998</v>
      </c>
      <c r="H234" s="9">
        <v>47.7</v>
      </c>
      <c r="I234" s="9">
        <v>7.6</v>
      </c>
      <c r="J234" s="9">
        <v>41.76</v>
      </c>
      <c r="K234" s="9">
        <v>32.799999999999997</v>
      </c>
      <c r="L234" s="9">
        <v>6496.06</v>
      </c>
      <c r="M234" s="9">
        <v>415.1</v>
      </c>
      <c r="N234" s="9">
        <v>240.08</v>
      </c>
      <c r="O234" s="9">
        <v>124.72</v>
      </c>
      <c r="P234" s="9">
        <v>191.85</v>
      </c>
      <c r="Q234" s="9">
        <v>37.619999999999997</v>
      </c>
      <c r="R234" s="9">
        <v>29.8</v>
      </c>
      <c r="S234" s="14">
        <v>21.43</v>
      </c>
      <c r="T234" s="25">
        <v>2</v>
      </c>
      <c r="U234" s="81">
        <v>2</v>
      </c>
      <c r="V234" s="81">
        <v>2</v>
      </c>
    </row>
    <row r="235" spans="1:22" x14ac:dyDescent="0.25">
      <c r="A235" s="81">
        <v>3</v>
      </c>
      <c r="B235" s="13" t="s">
        <v>247</v>
      </c>
      <c r="C235" s="9">
        <v>256</v>
      </c>
      <c r="D235" s="9">
        <v>146</v>
      </c>
      <c r="E235" s="9">
        <v>6.3</v>
      </c>
      <c r="F235" s="9">
        <v>10.9</v>
      </c>
      <c r="G235" s="9">
        <v>234.2</v>
      </c>
      <c r="H235" s="9">
        <v>69.849999999999994</v>
      </c>
      <c r="I235" s="9">
        <v>7.6</v>
      </c>
      <c r="J235" s="9">
        <v>47.08</v>
      </c>
      <c r="K235" s="9">
        <v>37</v>
      </c>
      <c r="L235" s="9">
        <v>5523.69</v>
      </c>
      <c r="M235" s="9">
        <v>431.5</v>
      </c>
      <c r="N235" s="9">
        <v>241.08</v>
      </c>
      <c r="O235" s="9">
        <v>108.32</v>
      </c>
      <c r="P235" s="9">
        <v>565.99</v>
      </c>
      <c r="Q235" s="9">
        <v>77.53</v>
      </c>
      <c r="R235" s="9">
        <v>59.37</v>
      </c>
      <c r="S235" s="14">
        <v>34.67</v>
      </c>
      <c r="T235" s="25">
        <v>2</v>
      </c>
      <c r="U235" s="81">
        <v>3</v>
      </c>
      <c r="V235" s="81">
        <v>3</v>
      </c>
    </row>
    <row r="236" spans="1:22" x14ac:dyDescent="0.25">
      <c r="A236" s="81">
        <v>4</v>
      </c>
      <c r="B236" s="13" t="s">
        <v>261</v>
      </c>
      <c r="C236" s="9">
        <v>353</v>
      </c>
      <c r="D236" s="9">
        <v>128</v>
      </c>
      <c r="E236" s="9">
        <v>6.5</v>
      </c>
      <c r="F236" s="9">
        <v>10.7</v>
      </c>
      <c r="G236" s="9">
        <v>331.6</v>
      </c>
      <c r="H236" s="9">
        <v>60.75</v>
      </c>
      <c r="I236" s="9">
        <v>10.199999999999999</v>
      </c>
      <c r="J236" s="9">
        <v>49.84</v>
      </c>
      <c r="K236" s="9">
        <v>39.1</v>
      </c>
      <c r="L236" s="9">
        <v>10240.24</v>
      </c>
      <c r="M236" s="9">
        <v>580.20000000000005</v>
      </c>
      <c r="N236" s="9">
        <v>331.05</v>
      </c>
      <c r="O236" s="9">
        <v>143.34</v>
      </c>
      <c r="P236" s="9">
        <v>375.06</v>
      </c>
      <c r="Q236" s="9">
        <v>58.6</v>
      </c>
      <c r="R236" s="9">
        <v>45.83</v>
      </c>
      <c r="S236" s="14">
        <v>27.43</v>
      </c>
      <c r="T236" s="25">
        <v>2</v>
      </c>
      <c r="U236" s="81">
        <v>4</v>
      </c>
      <c r="V236" s="81">
        <v>4</v>
      </c>
    </row>
    <row r="237" spans="1:22" x14ac:dyDescent="0.25">
      <c r="A237" s="81">
        <v>5</v>
      </c>
      <c r="B237" s="13" t="s">
        <v>271</v>
      </c>
      <c r="C237" s="9">
        <v>403</v>
      </c>
      <c r="D237" s="9">
        <v>140</v>
      </c>
      <c r="E237" s="9">
        <v>7</v>
      </c>
      <c r="F237" s="9">
        <v>11.2</v>
      </c>
      <c r="G237" s="9">
        <v>380.6</v>
      </c>
      <c r="H237" s="9">
        <v>66.5</v>
      </c>
      <c r="I237" s="9">
        <v>10.199999999999999</v>
      </c>
      <c r="J237" s="9">
        <v>58.9</v>
      </c>
      <c r="K237" s="9">
        <v>46.2</v>
      </c>
      <c r="L237" s="9">
        <v>15570.06</v>
      </c>
      <c r="M237" s="9">
        <v>772.7</v>
      </c>
      <c r="N237" s="9">
        <v>442.32</v>
      </c>
      <c r="O237" s="9">
        <v>162.59</v>
      </c>
      <c r="P237" s="9">
        <v>513.63</v>
      </c>
      <c r="Q237" s="9">
        <v>73.38</v>
      </c>
      <c r="R237" s="9">
        <v>57.47</v>
      </c>
      <c r="S237" s="14">
        <v>29.53</v>
      </c>
      <c r="T237" s="25">
        <v>2</v>
      </c>
      <c r="U237" s="81">
        <v>5</v>
      </c>
      <c r="V237" s="81">
        <v>5</v>
      </c>
    </row>
    <row r="238" spans="1:22" x14ac:dyDescent="0.25">
      <c r="A238" s="81">
        <v>6</v>
      </c>
      <c r="B238" s="13" t="s">
        <v>278</v>
      </c>
      <c r="C238" s="9">
        <v>455</v>
      </c>
      <c r="D238" s="9">
        <v>153</v>
      </c>
      <c r="E238" s="9">
        <v>8</v>
      </c>
      <c r="F238" s="9">
        <v>13.3</v>
      </c>
      <c r="G238" s="9">
        <v>428.4</v>
      </c>
      <c r="H238" s="9">
        <v>72.5</v>
      </c>
      <c r="I238" s="9">
        <v>10.199999999999999</v>
      </c>
      <c r="J238" s="9">
        <v>75.86</v>
      </c>
      <c r="K238" s="9">
        <v>59.6</v>
      </c>
      <c r="L238" s="9">
        <v>25498.98</v>
      </c>
      <c r="M238" s="9">
        <v>1120.8</v>
      </c>
      <c r="N238" s="9">
        <v>642.4</v>
      </c>
      <c r="O238" s="9">
        <v>183.34</v>
      </c>
      <c r="P238" s="9">
        <v>796.13</v>
      </c>
      <c r="Q238" s="9">
        <v>104.07</v>
      </c>
      <c r="R238" s="9">
        <v>81.540000000000006</v>
      </c>
      <c r="S238" s="14">
        <v>32.39</v>
      </c>
      <c r="T238" s="25">
        <v>2</v>
      </c>
      <c r="U238" s="81">
        <v>6</v>
      </c>
      <c r="V238" s="81">
        <v>6</v>
      </c>
    </row>
    <row r="239" spans="1:22" ht="15.75" thickBot="1" x14ac:dyDescent="0.3">
      <c r="A239" s="81">
        <v>7</v>
      </c>
      <c r="B239" s="15" t="s">
        <v>294</v>
      </c>
      <c r="C239" s="16">
        <v>603</v>
      </c>
      <c r="D239" s="16">
        <v>179</v>
      </c>
      <c r="E239" s="16">
        <v>10.9</v>
      </c>
      <c r="F239" s="16">
        <v>15</v>
      </c>
      <c r="G239" s="16">
        <v>573</v>
      </c>
      <c r="H239" s="16">
        <v>84.05</v>
      </c>
      <c r="I239" s="16">
        <v>12.7</v>
      </c>
      <c r="J239" s="16">
        <v>117.54</v>
      </c>
      <c r="K239" s="16">
        <v>92.3</v>
      </c>
      <c r="L239" s="16">
        <v>64629.04</v>
      </c>
      <c r="M239" s="16">
        <v>2143.6</v>
      </c>
      <c r="N239" s="16">
        <v>1256.3800000000001</v>
      </c>
      <c r="O239" s="16">
        <v>234.49</v>
      </c>
      <c r="P239" s="16">
        <v>1441.05</v>
      </c>
      <c r="Q239" s="16">
        <v>161.01</v>
      </c>
      <c r="R239" s="16">
        <v>129.24</v>
      </c>
      <c r="S239" s="17">
        <v>35.01</v>
      </c>
      <c r="T239" s="37">
        <v>2</v>
      </c>
      <c r="U239" s="83">
        <v>7</v>
      </c>
      <c r="V239" s="81">
        <v>7</v>
      </c>
    </row>
    <row r="240" spans="1:22" x14ac:dyDescent="0.25">
      <c r="A240" s="80">
        <v>1</v>
      </c>
      <c r="B240" s="10" t="s">
        <v>248</v>
      </c>
      <c r="C240" s="11">
        <v>260</v>
      </c>
      <c r="D240" s="11">
        <v>147</v>
      </c>
      <c r="E240" s="11">
        <v>7.2</v>
      </c>
      <c r="F240" s="11">
        <v>12.7</v>
      </c>
      <c r="G240" s="11">
        <v>234.6</v>
      </c>
      <c r="H240" s="11">
        <v>69.900000000000006</v>
      </c>
      <c r="I240" s="11">
        <v>7.6</v>
      </c>
      <c r="J240" s="11">
        <v>54.73</v>
      </c>
      <c r="K240" s="11">
        <v>43</v>
      </c>
      <c r="L240" s="11">
        <v>6554.72</v>
      </c>
      <c r="M240" s="11">
        <v>504.2</v>
      </c>
      <c r="N240" s="11">
        <v>283.24</v>
      </c>
      <c r="O240" s="11">
        <v>109.44</v>
      </c>
      <c r="P240" s="11">
        <v>673.24</v>
      </c>
      <c r="Q240" s="11">
        <v>91.6</v>
      </c>
      <c r="R240" s="11">
        <v>70.260000000000005</v>
      </c>
      <c r="S240" s="12">
        <v>35.07</v>
      </c>
      <c r="T240" s="36">
        <v>3</v>
      </c>
      <c r="U240" s="80">
        <v>2</v>
      </c>
      <c r="V240" s="80">
        <v>1</v>
      </c>
    </row>
    <row r="241" spans="1:22" x14ac:dyDescent="0.25">
      <c r="A241" s="81">
        <v>2</v>
      </c>
      <c r="B241" s="13" t="s">
        <v>254</v>
      </c>
      <c r="C241" s="9">
        <v>310</v>
      </c>
      <c r="D241" s="9">
        <v>165</v>
      </c>
      <c r="E241" s="9">
        <v>5.8</v>
      </c>
      <c r="F241" s="9">
        <v>9.6999999999999993</v>
      </c>
      <c r="G241" s="9">
        <v>290.60000000000002</v>
      </c>
      <c r="H241" s="9">
        <v>79.599999999999994</v>
      </c>
      <c r="I241" s="9">
        <v>8.9</v>
      </c>
      <c r="J241" s="9">
        <v>49.54</v>
      </c>
      <c r="K241" s="9">
        <v>38.9</v>
      </c>
      <c r="L241" s="9">
        <v>8544.9699999999993</v>
      </c>
      <c r="M241" s="9">
        <v>551.29999999999995</v>
      </c>
      <c r="N241" s="9">
        <v>306.41000000000003</v>
      </c>
      <c r="O241" s="9">
        <v>131.33000000000001</v>
      </c>
      <c r="P241" s="9">
        <v>726.88</v>
      </c>
      <c r="Q241" s="9">
        <v>88.11</v>
      </c>
      <c r="R241" s="9">
        <v>67.41</v>
      </c>
      <c r="S241" s="14">
        <v>38.299999999999997</v>
      </c>
      <c r="T241" s="25">
        <v>3</v>
      </c>
      <c r="U241" s="81">
        <v>1</v>
      </c>
      <c r="V241" s="81">
        <v>2</v>
      </c>
    </row>
    <row r="242" spans="1:22" x14ac:dyDescent="0.25">
      <c r="A242" s="81">
        <v>3</v>
      </c>
      <c r="B242" s="13" t="s">
        <v>262</v>
      </c>
      <c r="C242" s="9">
        <v>352</v>
      </c>
      <c r="D242" s="9">
        <v>171</v>
      </c>
      <c r="E242" s="9">
        <v>6.9</v>
      </c>
      <c r="F242" s="9">
        <v>9.8000000000000007</v>
      </c>
      <c r="G242" s="9">
        <v>332.4</v>
      </c>
      <c r="H242" s="9">
        <v>82.05</v>
      </c>
      <c r="I242" s="9">
        <v>10.199999999999999</v>
      </c>
      <c r="J242" s="9">
        <v>57.34</v>
      </c>
      <c r="K242" s="9">
        <v>45</v>
      </c>
      <c r="L242" s="9">
        <v>12166.36</v>
      </c>
      <c r="M242" s="9">
        <v>691.3</v>
      </c>
      <c r="N242" s="9">
        <v>389.35</v>
      </c>
      <c r="O242" s="9">
        <v>145.66</v>
      </c>
      <c r="P242" s="9">
        <v>817.94</v>
      </c>
      <c r="Q242" s="9">
        <v>95.67</v>
      </c>
      <c r="R242" s="9">
        <v>73.87</v>
      </c>
      <c r="S242" s="14">
        <v>37.770000000000003</v>
      </c>
      <c r="T242" s="25">
        <v>3</v>
      </c>
      <c r="U242" s="81">
        <v>3</v>
      </c>
      <c r="V242" s="81">
        <v>3</v>
      </c>
    </row>
    <row r="243" spans="1:22" x14ac:dyDescent="0.25">
      <c r="A243" s="81">
        <v>4</v>
      </c>
      <c r="B243" s="13" t="s">
        <v>272</v>
      </c>
      <c r="C243" s="9">
        <v>403</v>
      </c>
      <c r="D243" s="9">
        <v>177</v>
      </c>
      <c r="E243" s="9">
        <v>7.5</v>
      </c>
      <c r="F243" s="9">
        <v>10.9</v>
      </c>
      <c r="G243" s="9">
        <v>381.2</v>
      </c>
      <c r="H243" s="9">
        <v>84.75</v>
      </c>
      <c r="I243" s="9">
        <v>10.199999999999999</v>
      </c>
      <c r="J243" s="9">
        <v>68.069999999999993</v>
      </c>
      <c r="K243" s="9">
        <v>53.4</v>
      </c>
      <c r="L243" s="9">
        <v>18613.439999999999</v>
      </c>
      <c r="M243" s="9">
        <v>923.7</v>
      </c>
      <c r="N243" s="9">
        <v>522.88</v>
      </c>
      <c r="O243" s="9">
        <v>165.36</v>
      </c>
      <c r="P243" s="9">
        <v>1009.08</v>
      </c>
      <c r="Q243" s="9">
        <v>114.02</v>
      </c>
      <c r="R243" s="9">
        <v>88.32</v>
      </c>
      <c r="S243" s="14">
        <v>38.5</v>
      </c>
      <c r="T243" s="25">
        <v>3</v>
      </c>
      <c r="U243" s="81">
        <v>4</v>
      </c>
      <c r="V243" s="81">
        <v>4</v>
      </c>
    </row>
    <row r="244" spans="1:22" x14ac:dyDescent="0.25">
      <c r="A244" s="81">
        <v>5</v>
      </c>
      <c r="B244" s="13" t="s">
        <v>279</v>
      </c>
      <c r="C244" s="9">
        <v>459</v>
      </c>
      <c r="D244" s="9">
        <v>154</v>
      </c>
      <c r="E244" s="9">
        <v>9.1</v>
      </c>
      <c r="F244" s="9">
        <v>15.4</v>
      </c>
      <c r="G244" s="9">
        <v>428.2</v>
      </c>
      <c r="H244" s="9">
        <v>72.45</v>
      </c>
      <c r="I244" s="9">
        <v>10.199999999999999</v>
      </c>
      <c r="J244" s="9">
        <v>87.29</v>
      </c>
      <c r="K244" s="9">
        <v>68.5</v>
      </c>
      <c r="L244" s="9">
        <v>29698.29</v>
      </c>
      <c r="M244" s="9">
        <v>1294</v>
      </c>
      <c r="N244" s="9">
        <v>744.05</v>
      </c>
      <c r="O244" s="9">
        <v>184.45</v>
      </c>
      <c r="P244" s="9">
        <v>940.55</v>
      </c>
      <c r="Q244" s="9">
        <v>122.15</v>
      </c>
      <c r="R244" s="9">
        <v>96.04</v>
      </c>
      <c r="S244" s="14">
        <v>32.83</v>
      </c>
      <c r="T244" s="25">
        <v>3</v>
      </c>
      <c r="U244" s="81">
        <v>5</v>
      </c>
      <c r="V244" s="81">
        <v>5</v>
      </c>
    </row>
    <row r="245" spans="1:22" x14ac:dyDescent="0.25">
      <c r="A245" s="81">
        <v>6</v>
      </c>
      <c r="B245" s="13" t="s">
        <v>288</v>
      </c>
      <c r="C245" s="9">
        <v>533</v>
      </c>
      <c r="D245" s="9">
        <v>209</v>
      </c>
      <c r="E245" s="9">
        <v>10.199999999999999</v>
      </c>
      <c r="F245" s="9">
        <v>15.6</v>
      </c>
      <c r="G245" s="9">
        <v>501.8</v>
      </c>
      <c r="H245" s="9">
        <v>99.4</v>
      </c>
      <c r="I245" s="9">
        <v>12.7</v>
      </c>
      <c r="J245" s="9">
        <v>117.78</v>
      </c>
      <c r="K245" s="9">
        <v>92.5</v>
      </c>
      <c r="L245" s="9">
        <v>55246.34</v>
      </c>
      <c r="M245" s="9">
        <v>2073</v>
      </c>
      <c r="N245" s="9">
        <v>1181.69</v>
      </c>
      <c r="O245" s="9">
        <v>216.58</v>
      </c>
      <c r="P245" s="9">
        <v>2379.0100000000002</v>
      </c>
      <c r="Q245" s="9">
        <v>227.66</v>
      </c>
      <c r="R245" s="9">
        <v>177.43</v>
      </c>
      <c r="S245" s="14">
        <v>44.94</v>
      </c>
      <c r="T245" s="25">
        <v>3</v>
      </c>
      <c r="U245" s="81">
        <v>6</v>
      </c>
      <c r="V245" s="81">
        <v>6</v>
      </c>
    </row>
    <row r="246" spans="1:22" ht="15.75" thickBot="1" x14ac:dyDescent="0.3">
      <c r="A246" s="83">
        <v>7</v>
      </c>
      <c r="B246" s="15" t="s">
        <v>295</v>
      </c>
      <c r="C246" s="16">
        <v>603</v>
      </c>
      <c r="D246" s="16">
        <v>228</v>
      </c>
      <c r="E246" s="16">
        <v>10.5</v>
      </c>
      <c r="F246" s="16">
        <v>14.9</v>
      </c>
      <c r="G246" s="16">
        <v>573.20000000000005</v>
      </c>
      <c r="H246" s="16">
        <v>108.75</v>
      </c>
      <c r="I246" s="16">
        <v>12.7</v>
      </c>
      <c r="J246" s="16">
        <v>129.51</v>
      </c>
      <c r="K246" s="16">
        <v>101.7</v>
      </c>
      <c r="L246" s="16">
        <v>76354.38</v>
      </c>
      <c r="M246" s="16">
        <v>2532.5</v>
      </c>
      <c r="N246" s="16">
        <v>1449.82</v>
      </c>
      <c r="O246" s="16">
        <v>242.81</v>
      </c>
      <c r="P246" s="16">
        <v>2949.85</v>
      </c>
      <c r="Q246" s="16">
        <v>258.76</v>
      </c>
      <c r="R246" s="16">
        <v>202.1</v>
      </c>
      <c r="S246" s="17">
        <v>47.72</v>
      </c>
      <c r="T246" s="37">
        <v>3</v>
      </c>
      <c r="U246" s="83">
        <v>7</v>
      </c>
      <c r="V246" s="83">
        <v>7</v>
      </c>
    </row>
    <row r="247" spans="1:22" x14ac:dyDescent="0.25">
      <c r="A247" s="80">
        <v>1</v>
      </c>
      <c r="B247" s="10" t="s">
        <v>249</v>
      </c>
      <c r="C247" s="11">
        <v>258</v>
      </c>
      <c r="D247" s="11">
        <v>146</v>
      </c>
      <c r="E247" s="11">
        <v>6.1</v>
      </c>
      <c r="F247" s="11">
        <v>9.1</v>
      </c>
      <c r="G247" s="11">
        <v>239.8</v>
      </c>
      <c r="H247" s="11">
        <v>69.95</v>
      </c>
      <c r="I247" s="11">
        <v>7.6</v>
      </c>
      <c r="J247" s="11">
        <v>41.7</v>
      </c>
      <c r="K247" s="11">
        <v>32.700000000000003</v>
      </c>
      <c r="L247" s="11">
        <v>4887.5</v>
      </c>
      <c r="M247" s="11">
        <v>378.9</v>
      </c>
      <c r="N247" s="11">
        <v>212.12</v>
      </c>
      <c r="O247" s="11">
        <v>108.27</v>
      </c>
      <c r="P247" s="11">
        <v>472.58</v>
      </c>
      <c r="Q247" s="11">
        <v>64.739999999999995</v>
      </c>
      <c r="R247" s="11">
        <v>49.73</v>
      </c>
      <c r="S247" s="12">
        <v>33.67</v>
      </c>
      <c r="T247" s="36">
        <v>4</v>
      </c>
      <c r="U247" s="80">
        <v>1</v>
      </c>
      <c r="V247" s="80">
        <v>1</v>
      </c>
    </row>
    <row r="248" spans="1:22" x14ac:dyDescent="0.25">
      <c r="A248" s="81">
        <v>2</v>
      </c>
      <c r="B248" s="13" t="s">
        <v>255</v>
      </c>
      <c r="C248" s="9">
        <v>313</v>
      </c>
      <c r="D248" s="9">
        <v>166</v>
      </c>
      <c r="E248" s="9">
        <v>6.6</v>
      </c>
      <c r="F248" s="9">
        <v>11.2</v>
      </c>
      <c r="G248" s="9">
        <v>290.60000000000002</v>
      </c>
      <c r="H248" s="9">
        <v>79.7</v>
      </c>
      <c r="I248" s="9">
        <v>8.9</v>
      </c>
      <c r="J248" s="9">
        <v>57.04</v>
      </c>
      <c r="K248" s="9">
        <v>44.8</v>
      </c>
      <c r="L248" s="9">
        <v>9960.39</v>
      </c>
      <c r="M248" s="9">
        <v>636.5</v>
      </c>
      <c r="N248" s="9">
        <v>355.1</v>
      </c>
      <c r="O248" s="9">
        <v>132.13999999999999</v>
      </c>
      <c r="P248" s="9">
        <v>854.77</v>
      </c>
      <c r="Q248" s="9">
        <v>102.98</v>
      </c>
      <c r="R248" s="9">
        <v>78.92</v>
      </c>
      <c r="S248" s="14">
        <v>38.71</v>
      </c>
      <c r="T248" s="25">
        <v>4</v>
      </c>
      <c r="U248" s="81">
        <v>2</v>
      </c>
      <c r="V248" s="81">
        <v>2</v>
      </c>
    </row>
    <row r="249" spans="1:22" x14ac:dyDescent="0.25">
      <c r="A249" s="81">
        <v>3</v>
      </c>
      <c r="B249" s="13" t="s">
        <v>263</v>
      </c>
      <c r="C249" s="9">
        <v>355</v>
      </c>
      <c r="D249" s="9">
        <v>171</v>
      </c>
      <c r="E249" s="9">
        <v>7.2</v>
      </c>
      <c r="F249" s="9">
        <v>11.6</v>
      </c>
      <c r="G249" s="9">
        <v>331.8</v>
      </c>
      <c r="H249" s="9">
        <v>81.900000000000006</v>
      </c>
      <c r="I249" s="9">
        <v>10.199999999999999</v>
      </c>
      <c r="J249" s="9">
        <v>64.45</v>
      </c>
      <c r="K249" s="9">
        <v>50.6</v>
      </c>
      <c r="L249" s="9">
        <v>14130.93</v>
      </c>
      <c r="M249" s="9">
        <v>796.1</v>
      </c>
      <c r="N249" s="9">
        <v>446.97</v>
      </c>
      <c r="O249" s="9">
        <v>148.07</v>
      </c>
      <c r="P249" s="9">
        <v>968.08</v>
      </c>
      <c r="Q249" s="9">
        <v>113.23</v>
      </c>
      <c r="R249" s="9">
        <v>87.21</v>
      </c>
      <c r="S249" s="14">
        <v>38.76</v>
      </c>
      <c r="T249" s="25">
        <v>4</v>
      </c>
      <c r="U249" s="81">
        <v>3</v>
      </c>
      <c r="V249" s="81">
        <v>3</v>
      </c>
    </row>
    <row r="250" spans="1:22" x14ac:dyDescent="0.25">
      <c r="A250" s="81">
        <v>4</v>
      </c>
      <c r="B250" s="13" t="s">
        <v>273</v>
      </c>
      <c r="C250" s="9">
        <v>407</v>
      </c>
      <c r="D250" s="9">
        <v>178</v>
      </c>
      <c r="E250" s="9">
        <v>7.7</v>
      </c>
      <c r="F250" s="9">
        <v>12.8</v>
      </c>
      <c r="G250" s="9">
        <v>381.4</v>
      </c>
      <c r="H250" s="9">
        <v>85.15</v>
      </c>
      <c r="I250" s="9">
        <v>10.199999999999999</v>
      </c>
      <c r="J250" s="9">
        <v>75.83</v>
      </c>
      <c r="K250" s="9">
        <v>59.5</v>
      </c>
      <c r="L250" s="9">
        <v>21585.78</v>
      </c>
      <c r="M250" s="9">
        <v>1060.7</v>
      </c>
      <c r="N250" s="9">
        <v>597.5</v>
      </c>
      <c r="O250" s="9">
        <v>168.72</v>
      </c>
      <c r="P250" s="9">
        <v>1204.97</v>
      </c>
      <c r="Q250" s="9">
        <v>135.38999999999999</v>
      </c>
      <c r="R250" s="9">
        <v>104.49</v>
      </c>
      <c r="S250" s="14">
        <v>39.86</v>
      </c>
      <c r="T250" s="25">
        <v>4</v>
      </c>
      <c r="U250" s="81">
        <v>4</v>
      </c>
      <c r="V250" s="81">
        <v>4</v>
      </c>
    </row>
    <row r="251" spans="1:22" x14ac:dyDescent="0.25">
      <c r="A251" s="81">
        <v>5</v>
      </c>
      <c r="B251" s="13" t="s">
        <v>280</v>
      </c>
      <c r="C251" s="9">
        <v>462</v>
      </c>
      <c r="D251" s="9">
        <v>154.4</v>
      </c>
      <c r="E251" s="9">
        <v>9.6</v>
      </c>
      <c r="F251" s="9">
        <v>17</v>
      </c>
      <c r="G251" s="9">
        <v>428</v>
      </c>
      <c r="H251" s="9">
        <v>72.400000000000006</v>
      </c>
      <c r="I251" s="9">
        <v>10.199999999999999</v>
      </c>
      <c r="J251" s="9">
        <v>94.48</v>
      </c>
      <c r="K251" s="9">
        <v>74.2</v>
      </c>
      <c r="L251" s="9">
        <v>32674.03</v>
      </c>
      <c r="M251" s="9">
        <v>1414.5</v>
      </c>
      <c r="N251" s="9">
        <v>813.29</v>
      </c>
      <c r="O251" s="9">
        <v>185.97</v>
      </c>
      <c r="P251" s="9">
        <v>1046.53</v>
      </c>
      <c r="Q251" s="9">
        <v>135.56</v>
      </c>
      <c r="R251" s="9">
        <v>106.56</v>
      </c>
      <c r="S251" s="14">
        <v>33.28</v>
      </c>
      <c r="T251" s="25">
        <v>4</v>
      </c>
      <c r="U251" s="81">
        <v>5</v>
      </c>
      <c r="V251" s="81">
        <v>5</v>
      </c>
    </row>
    <row r="252" spans="1:22" x14ac:dyDescent="0.25">
      <c r="A252" s="81">
        <v>6</v>
      </c>
      <c r="B252" s="13" t="s">
        <v>289</v>
      </c>
      <c r="C252" s="9">
        <v>537</v>
      </c>
      <c r="D252" s="9">
        <v>210</v>
      </c>
      <c r="E252" s="9">
        <v>10.9</v>
      </c>
      <c r="F252" s="9">
        <v>17.399999999999999</v>
      </c>
      <c r="G252" s="9">
        <v>502.2</v>
      </c>
      <c r="H252" s="9">
        <v>99.55</v>
      </c>
      <c r="I252" s="9">
        <v>12.7</v>
      </c>
      <c r="J252" s="9">
        <v>129.19999999999999</v>
      </c>
      <c r="K252" s="9">
        <v>101.4</v>
      </c>
      <c r="L252" s="9">
        <v>61702.67</v>
      </c>
      <c r="M252" s="9">
        <v>2298.1</v>
      </c>
      <c r="N252" s="9">
        <v>1310.1199999999999</v>
      </c>
      <c r="O252" s="9">
        <v>218.53</v>
      </c>
      <c r="P252" s="9">
        <v>2692.14</v>
      </c>
      <c r="Q252" s="9">
        <v>256.39</v>
      </c>
      <c r="R252" s="9">
        <v>199.87</v>
      </c>
      <c r="S252" s="14">
        <v>45.65</v>
      </c>
      <c r="T252" s="25">
        <v>4</v>
      </c>
      <c r="U252" s="81">
        <v>6</v>
      </c>
      <c r="V252" s="81">
        <v>6</v>
      </c>
    </row>
    <row r="253" spans="1:22" ht="15.75" thickBot="1" x14ac:dyDescent="0.3">
      <c r="A253" s="83">
        <v>7</v>
      </c>
      <c r="B253" s="15" t="s">
        <v>296</v>
      </c>
      <c r="C253" s="16">
        <v>608</v>
      </c>
      <c r="D253" s="16">
        <v>228</v>
      </c>
      <c r="E253" s="16">
        <v>11.2</v>
      </c>
      <c r="F253" s="16">
        <v>17.3</v>
      </c>
      <c r="G253" s="16">
        <v>573.4</v>
      </c>
      <c r="H253" s="16">
        <v>108.4</v>
      </c>
      <c r="I253" s="16">
        <v>12.7</v>
      </c>
      <c r="J253" s="16">
        <v>144.49</v>
      </c>
      <c r="K253" s="16">
        <v>113.4</v>
      </c>
      <c r="L253" s="16">
        <v>87546.5</v>
      </c>
      <c r="M253" s="16">
        <v>2879.8</v>
      </c>
      <c r="N253" s="16">
        <v>1644.93</v>
      </c>
      <c r="O253" s="16">
        <v>246.15</v>
      </c>
      <c r="P253" s="16">
        <v>3425.21</v>
      </c>
      <c r="Q253" s="16">
        <v>300.45999999999998</v>
      </c>
      <c r="R253" s="16">
        <v>234.41</v>
      </c>
      <c r="S253" s="17">
        <v>48.69</v>
      </c>
      <c r="T253" s="37">
        <v>4</v>
      </c>
      <c r="U253" s="83">
        <v>7</v>
      </c>
      <c r="V253" s="83">
        <v>7</v>
      </c>
    </row>
    <row r="254" spans="1:22" x14ac:dyDescent="0.25">
      <c r="A254" s="80">
        <v>1</v>
      </c>
      <c r="B254" s="10" t="s">
        <v>250</v>
      </c>
      <c r="C254" s="11">
        <v>262</v>
      </c>
      <c r="D254" s="11">
        <v>147</v>
      </c>
      <c r="E254" s="11">
        <v>6.6</v>
      </c>
      <c r="F254" s="11">
        <v>11.2</v>
      </c>
      <c r="G254" s="11">
        <v>239.6</v>
      </c>
      <c r="H254" s="11">
        <v>70.2</v>
      </c>
      <c r="I254" s="11">
        <v>7.6</v>
      </c>
      <c r="J254" s="11">
        <v>49.24</v>
      </c>
      <c r="K254" s="11">
        <v>38.700000000000003</v>
      </c>
      <c r="L254" s="11">
        <v>6007.11</v>
      </c>
      <c r="M254" s="11">
        <v>458.6</v>
      </c>
      <c r="N254" s="11">
        <v>256.75</v>
      </c>
      <c r="O254" s="11">
        <v>110.45</v>
      </c>
      <c r="P254" s="11">
        <v>593.66</v>
      </c>
      <c r="Q254" s="11">
        <v>80.77</v>
      </c>
      <c r="R254" s="11">
        <v>61.93</v>
      </c>
      <c r="S254" s="12">
        <v>34.72</v>
      </c>
      <c r="T254" s="36">
        <v>5</v>
      </c>
      <c r="U254" s="80">
        <v>1</v>
      </c>
      <c r="V254" s="80">
        <v>1</v>
      </c>
    </row>
    <row r="255" spans="1:22" x14ac:dyDescent="0.25">
      <c r="A255" s="81">
        <v>2</v>
      </c>
      <c r="B255" s="13" t="s">
        <v>256</v>
      </c>
      <c r="C255" s="9">
        <v>317</v>
      </c>
      <c r="D255" s="9">
        <v>167</v>
      </c>
      <c r="E255" s="9">
        <v>7.6</v>
      </c>
      <c r="F255" s="9">
        <v>13.2</v>
      </c>
      <c r="G255" s="9">
        <v>290.60000000000002</v>
      </c>
      <c r="H255" s="9">
        <v>79.7</v>
      </c>
      <c r="I255" s="9">
        <v>8.9</v>
      </c>
      <c r="J255" s="9">
        <v>66.849999999999994</v>
      </c>
      <c r="K255" s="9">
        <v>52.5</v>
      </c>
      <c r="L255" s="9">
        <v>11873.01</v>
      </c>
      <c r="M255" s="9">
        <v>749.1</v>
      </c>
      <c r="N255" s="9">
        <v>419.95</v>
      </c>
      <c r="O255" s="9">
        <v>133.27000000000001</v>
      </c>
      <c r="P255" s="9">
        <v>1025.95</v>
      </c>
      <c r="Q255" s="9">
        <v>122.87</v>
      </c>
      <c r="R255" s="9">
        <v>94.33</v>
      </c>
      <c r="S255" s="14">
        <v>39.17</v>
      </c>
      <c r="T255" s="25">
        <v>5</v>
      </c>
      <c r="U255" s="81">
        <v>2</v>
      </c>
      <c r="V255" s="81">
        <v>2</v>
      </c>
    </row>
    <row r="256" spans="1:22" x14ac:dyDescent="0.25">
      <c r="A256" s="81">
        <v>3</v>
      </c>
      <c r="B256" s="13" t="s">
        <v>264</v>
      </c>
      <c r="C256" s="9">
        <v>358</v>
      </c>
      <c r="D256" s="9">
        <v>172</v>
      </c>
      <c r="E256" s="9">
        <v>7.9</v>
      </c>
      <c r="F256" s="9">
        <v>13.1</v>
      </c>
      <c r="G256" s="9">
        <v>331.8</v>
      </c>
      <c r="H256" s="9">
        <v>82.05</v>
      </c>
      <c r="I256" s="9">
        <v>10.199999999999999</v>
      </c>
      <c r="J256" s="9">
        <v>72.17</v>
      </c>
      <c r="K256" s="9">
        <v>56.7</v>
      </c>
      <c r="L256" s="9">
        <v>16051.94</v>
      </c>
      <c r="M256" s="9">
        <v>896.8</v>
      </c>
      <c r="N256" s="9">
        <v>504.59</v>
      </c>
      <c r="O256" s="9">
        <v>149.13999999999999</v>
      </c>
      <c r="P256" s="9">
        <v>1112.72</v>
      </c>
      <c r="Q256" s="9">
        <v>129.38999999999999</v>
      </c>
      <c r="R256" s="9">
        <v>99.75</v>
      </c>
      <c r="S256" s="14">
        <v>39.270000000000003</v>
      </c>
      <c r="T256" s="25">
        <v>5</v>
      </c>
      <c r="U256" s="81">
        <v>3</v>
      </c>
      <c r="V256" s="81">
        <v>3</v>
      </c>
    </row>
    <row r="257" spans="1:22" x14ac:dyDescent="0.25">
      <c r="A257" s="81">
        <v>4</v>
      </c>
      <c r="B257" s="13" t="s">
        <v>274</v>
      </c>
      <c r="C257" s="9">
        <v>410</v>
      </c>
      <c r="D257" s="9">
        <v>179</v>
      </c>
      <c r="E257" s="9">
        <v>8.8000000000000007</v>
      </c>
      <c r="F257" s="9">
        <v>14.4</v>
      </c>
      <c r="G257" s="9">
        <v>381.2</v>
      </c>
      <c r="H257" s="9">
        <v>85.1</v>
      </c>
      <c r="I257" s="9">
        <v>10.199999999999999</v>
      </c>
      <c r="J257" s="9">
        <v>85.99</v>
      </c>
      <c r="K257" s="9">
        <v>67.5</v>
      </c>
      <c r="L257" s="9">
        <v>24557.5</v>
      </c>
      <c r="M257" s="9">
        <v>1197.9000000000001</v>
      </c>
      <c r="N257" s="9">
        <v>678.1</v>
      </c>
      <c r="O257" s="9">
        <v>168.99</v>
      </c>
      <c r="P257" s="9">
        <v>1379.08</v>
      </c>
      <c r="Q257" s="9">
        <v>154.09</v>
      </c>
      <c r="R257" s="9">
        <v>119.34</v>
      </c>
      <c r="S257" s="14">
        <v>40.049999999999997</v>
      </c>
      <c r="T257" s="25">
        <v>5</v>
      </c>
      <c r="U257" s="81">
        <v>4</v>
      </c>
      <c r="V257" s="81">
        <v>4</v>
      </c>
    </row>
    <row r="258" spans="1:22" x14ac:dyDescent="0.25">
      <c r="A258" s="81">
        <v>5</v>
      </c>
      <c r="B258" s="13" t="s">
        <v>281</v>
      </c>
      <c r="C258" s="9">
        <v>466</v>
      </c>
      <c r="D258" s="9">
        <v>155.30000000000001</v>
      </c>
      <c r="E258" s="9">
        <v>10.5</v>
      </c>
      <c r="F258" s="9">
        <v>18.899999999999999</v>
      </c>
      <c r="G258" s="9">
        <v>428.2</v>
      </c>
      <c r="H258" s="9">
        <v>72.400000000000006</v>
      </c>
      <c r="I258" s="9">
        <v>10.199999999999999</v>
      </c>
      <c r="J258" s="9">
        <v>104.56</v>
      </c>
      <c r="K258" s="9">
        <v>82.1</v>
      </c>
      <c r="L258" s="9">
        <v>36624.870000000003</v>
      </c>
      <c r="M258" s="9">
        <v>1571.9</v>
      </c>
      <c r="N258" s="9">
        <v>906.27</v>
      </c>
      <c r="O258" s="9">
        <v>187.16</v>
      </c>
      <c r="P258" s="9">
        <v>1184.51</v>
      </c>
      <c r="Q258" s="9">
        <v>152.55000000000001</v>
      </c>
      <c r="R258" s="9">
        <v>120.2</v>
      </c>
      <c r="S258" s="14">
        <v>33.659999999999997</v>
      </c>
      <c r="T258" s="25">
        <v>5</v>
      </c>
      <c r="U258" s="81">
        <v>5</v>
      </c>
      <c r="V258" s="81">
        <v>5</v>
      </c>
    </row>
    <row r="259" spans="1:22" x14ac:dyDescent="0.25">
      <c r="A259" s="81">
        <v>6</v>
      </c>
      <c r="B259" s="13" t="s">
        <v>290</v>
      </c>
      <c r="C259" s="9">
        <v>539</v>
      </c>
      <c r="D259" s="9">
        <v>211</v>
      </c>
      <c r="E259" s="9">
        <v>11.6</v>
      </c>
      <c r="F259" s="9">
        <v>18.8</v>
      </c>
      <c r="G259" s="9">
        <v>501.4</v>
      </c>
      <c r="H259" s="9">
        <v>99.7</v>
      </c>
      <c r="I259" s="9">
        <v>12.7</v>
      </c>
      <c r="J259" s="9">
        <v>138.88</v>
      </c>
      <c r="K259" s="9">
        <v>109</v>
      </c>
      <c r="L259" s="9">
        <v>66731.56</v>
      </c>
      <c r="M259" s="9">
        <v>2476.1</v>
      </c>
      <c r="N259" s="9">
        <v>1413.46</v>
      </c>
      <c r="O259" s="9">
        <v>219.2</v>
      </c>
      <c r="P259" s="9">
        <v>2951.06</v>
      </c>
      <c r="Q259" s="9">
        <v>279.72000000000003</v>
      </c>
      <c r="R259" s="9">
        <v>218.28</v>
      </c>
      <c r="S259" s="14">
        <v>46.1</v>
      </c>
      <c r="T259" s="25">
        <v>5</v>
      </c>
      <c r="U259" s="81">
        <v>6</v>
      </c>
      <c r="V259" s="81">
        <v>6</v>
      </c>
    </row>
    <row r="260" spans="1:22" ht="15.75" thickBot="1" x14ac:dyDescent="0.3">
      <c r="A260" s="83">
        <v>7</v>
      </c>
      <c r="B260" s="15" t="s">
        <v>297</v>
      </c>
      <c r="C260" s="16">
        <v>612</v>
      </c>
      <c r="D260" s="16">
        <v>229</v>
      </c>
      <c r="E260" s="16">
        <v>11.9</v>
      </c>
      <c r="F260" s="16">
        <v>19.600000000000001</v>
      </c>
      <c r="G260" s="16">
        <v>572.79999999999995</v>
      </c>
      <c r="H260" s="16">
        <v>108.55</v>
      </c>
      <c r="I260" s="16">
        <v>12.7</v>
      </c>
      <c r="J260" s="16">
        <v>159.32</v>
      </c>
      <c r="K260" s="16">
        <v>125.1</v>
      </c>
      <c r="L260" s="16">
        <v>98536.48</v>
      </c>
      <c r="M260" s="16">
        <v>3220.2</v>
      </c>
      <c r="N260" s="16">
        <v>1837.14</v>
      </c>
      <c r="O260" s="16">
        <v>248.7</v>
      </c>
      <c r="P260" s="16">
        <v>3932.13</v>
      </c>
      <c r="Q260" s="16">
        <v>343.42</v>
      </c>
      <c r="R260" s="16">
        <v>267.70999999999998</v>
      </c>
      <c r="S260" s="17">
        <v>49.68</v>
      </c>
      <c r="T260" s="37">
        <v>5</v>
      </c>
      <c r="U260" s="83">
        <v>7</v>
      </c>
      <c r="V260" s="83">
        <v>7</v>
      </c>
    </row>
    <row r="261" spans="1:22" x14ac:dyDescent="0.25">
      <c r="A261" s="80">
        <v>1</v>
      </c>
      <c r="B261" s="10" t="s">
        <v>251</v>
      </c>
      <c r="C261" s="11">
        <v>266</v>
      </c>
      <c r="D261" s="11">
        <v>148</v>
      </c>
      <c r="E261" s="11">
        <v>7.6</v>
      </c>
      <c r="F261" s="11">
        <v>13</v>
      </c>
      <c r="G261" s="11">
        <v>240</v>
      </c>
      <c r="H261" s="11">
        <v>70.2</v>
      </c>
      <c r="I261" s="11">
        <v>7.6</v>
      </c>
      <c r="J261" s="11">
        <v>57.22</v>
      </c>
      <c r="K261" s="11">
        <v>44.9</v>
      </c>
      <c r="L261" s="11">
        <v>7108.01</v>
      </c>
      <c r="M261" s="11">
        <v>534.4</v>
      </c>
      <c r="N261" s="11">
        <v>301.04000000000002</v>
      </c>
      <c r="O261" s="11">
        <v>111.46</v>
      </c>
      <c r="P261" s="11">
        <v>703.43</v>
      </c>
      <c r="Q261" s="11">
        <v>95.06</v>
      </c>
      <c r="R261" s="11">
        <v>73.06</v>
      </c>
      <c r="S261" s="12">
        <v>35.06</v>
      </c>
      <c r="T261" s="36">
        <v>6</v>
      </c>
      <c r="U261" s="80">
        <v>2</v>
      </c>
      <c r="V261" s="80">
        <v>1</v>
      </c>
    </row>
    <row r="262" spans="1:22" x14ac:dyDescent="0.25">
      <c r="A262" s="81">
        <v>2</v>
      </c>
      <c r="B262" s="13" t="s">
        <v>257</v>
      </c>
      <c r="C262" s="9">
        <v>303</v>
      </c>
      <c r="D262" s="9">
        <v>165</v>
      </c>
      <c r="E262" s="9">
        <v>6</v>
      </c>
      <c r="F262" s="9">
        <v>10.199999999999999</v>
      </c>
      <c r="G262" s="9">
        <v>282.60000000000002</v>
      </c>
      <c r="H262" s="9">
        <v>79.5</v>
      </c>
      <c r="I262" s="9">
        <v>8.9</v>
      </c>
      <c r="J262" s="9">
        <v>51.3</v>
      </c>
      <c r="K262" s="9">
        <v>40.299999999999997</v>
      </c>
      <c r="L262" s="9">
        <v>8477.69</v>
      </c>
      <c r="M262" s="9">
        <v>559.6</v>
      </c>
      <c r="N262" s="9">
        <v>311.02</v>
      </c>
      <c r="O262" s="9">
        <v>128.56</v>
      </c>
      <c r="P262" s="9">
        <v>764.36</v>
      </c>
      <c r="Q262" s="9">
        <v>92.65</v>
      </c>
      <c r="R262" s="9">
        <v>70.87</v>
      </c>
      <c r="S262" s="14">
        <v>38.6</v>
      </c>
      <c r="T262" s="25">
        <v>6</v>
      </c>
      <c r="U262" s="81">
        <v>1</v>
      </c>
      <c r="V262" s="81">
        <v>2</v>
      </c>
    </row>
    <row r="263" spans="1:22" x14ac:dyDescent="0.25">
      <c r="A263" s="81">
        <v>3</v>
      </c>
      <c r="B263" s="13" t="s">
        <v>265</v>
      </c>
      <c r="C263" s="9">
        <v>363</v>
      </c>
      <c r="D263" s="9">
        <v>173.2</v>
      </c>
      <c r="E263" s="9">
        <v>9.1</v>
      </c>
      <c r="F263" s="9">
        <v>15.7</v>
      </c>
      <c r="G263" s="9">
        <v>331.6</v>
      </c>
      <c r="H263" s="9">
        <v>82.05</v>
      </c>
      <c r="I263" s="9">
        <v>10.199999999999999</v>
      </c>
      <c r="J263" s="9">
        <v>85.45</v>
      </c>
      <c r="K263" s="9">
        <v>67.099999999999994</v>
      </c>
      <c r="L263" s="9">
        <v>19414.43</v>
      </c>
      <c r="M263" s="9">
        <v>1069.7</v>
      </c>
      <c r="N263" s="9">
        <v>604.58000000000004</v>
      </c>
      <c r="O263" s="9">
        <v>150.72999999999999</v>
      </c>
      <c r="P263" s="9">
        <v>1362.07</v>
      </c>
      <c r="Q263" s="9">
        <v>157.28</v>
      </c>
      <c r="R263" s="9">
        <v>121.48</v>
      </c>
      <c r="S263" s="14">
        <v>39.92</v>
      </c>
      <c r="T263" s="25">
        <v>6</v>
      </c>
      <c r="U263" s="81">
        <v>3</v>
      </c>
      <c r="V263" s="81">
        <v>3</v>
      </c>
    </row>
    <row r="264" spans="1:22" x14ac:dyDescent="0.25">
      <c r="A264" s="81">
        <v>4</v>
      </c>
      <c r="B264" s="13" t="s">
        <v>282</v>
      </c>
      <c r="C264" s="9">
        <v>453</v>
      </c>
      <c r="D264" s="9">
        <v>189.9</v>
      </c>
      <c r="E264" s="9">
        <v>8.5</v>
      </c>
      <c r="F264" s="9">
        <v>12.7</v>
      </c>
      <c r="G264" s="9">
        <v>427.6</v>
      </c>
      <c r="H264" s="9">
        <v>90.7</v>
      </c>
      <c r="I264" s="9">
        <v>10.199999999999999</v>
      </c>
      <c r="J264" s="9">
        <v>85.47</v>
      </c>
      <c r="K264" s="9">
        <v>67.099999999999994</v>
      </c>
      <c r="L264" s="9">
        <v>29321.46</v>
      </c>
      <c r="M264" s="9">
        <v>1294.5999999999999</v>
      </c>
      <c r="N264" s="9">
        <v>734.66</v>
      </c>
      <c r="O264" s="9">
        <v>185.22</v>
      </c>
      <c r="P264" s="9">
        <v>1452.13</v>
      </c>
      <c r="Q264" s="9">
        <v>152.94</v>
      </c>
      <c r="R264" s="9">
        <v>118.65</v>
      </c>
      <c r="S264" s="14">
        <v>41.22</v>
      </c>
      <c r="T264" s="25">
        <v>6</v>
      </c>
      <c r="U264" s="81">
        <v>4</v>
      </c>
      <c r="V264" s="81">
        <v>4</v>
      </c>
    </row>
    <row r="265" spans="1:22" x14ac:dyDescent="0.25">
      <c r="A265" s="81">
        <v>5</v>
      </c>
      <c r="B265" s="13" t="s">
        <v>275</v>
      </c>
      <c r="C265" s="9">
        <v>413</v>
      </c>
      <c r="D265" s="9">
        <v>180</v>
      </c>
      <c r="E265" s="9">
        <v>9.6999999999999993</v>
      </c>
      <c r="F265" s="9">
        <v>16</v>
      </c>
      <c r="G265" s="9">
        <v>381</v>
      </c>
      <c r="H265" s="9">
        <v>85.15</v>
      </c>
      <c r="I265" s="9">
        <v>10.199999999999999</v>
      </c>
      <c r="J265" s="9">
        <v>95.45</v>
      </c>
      <c r="K265" s="9">
        <v>74.900000000000006</v>
      </c>
      <c r="L265" s="9">
        <v>27495.01</v>
      </c>
      <c r="M265" s="9">
        <v>1331.5</v>
      </c>
      <c r="N265" s="9">
        <v>756.09</v>
      </c>
      <c r="O265" s="9">
        <v>169.72</v>
      </c>
      <c r="P265" s="9">
        <v>1558.58</v>
      </c>
      <c r="Q265" s="9">
        <v>173.18</v>
      </c>
      <c r="R265" s="9">
        <v>134.4</v>
      </c>
      <c r="S265" s="14">
        <v>40.409999999999997</v>
      </c>
      <c r="T265" s="25">
        <v>6</v>
      </c>
      <c r="U265" s="81">
        <v>5</v>
      </c>
      <c r="V265" s="81">
        <v>5</v>
      </c>
    </row>
    <row r="266" spans="1:22" x14ac:dyDescent="0.25">
      <c r="A266" s="81">
        <v>6</v>
      </c>
      <c r="B266" s="13" t="s">
        <v>291</v>
      </c>
      <c r="C266" s="9">
        <v>544</v>
      </c>
      <c r="D266" s="9">
        <v>212</v>
      </c>
      <c r="E266" s="9">
        <v>13.1</v>
      </c>
      <c r="F266" s="9">
        <v>21.2</v>
      </c>
      <c r="G266" s="9">
        <v>501.6</v>
      </c>
      <c r="H266" s="9">
        <v>99.45</v>
      </c>
      <c r="I266" s="9">
        <v>12.7</v>
      </c>
      <c r="J266" s="9">
        <v>156.97999999999999</v>
      </c>
      <c r="K266" s="9">
        <v>123.2</v>
      </c>
      <c r="L266" s="9">
        <v>76082.720000000001</v>
      </c>
      <c r="M266" s="9">
        <v>2797.2</v>
      </c>
      <c r="N266" s="9">
        <v>1604</v>
      </c>
      <c r="O266" s="9">
        <v>220.15</v>
      </c>
      <c r="P266" s="9">
        <v>3377.3</v>
      </c>
      <c r="Q266" s="9">
        <v>318.61</v>
      </c>
      <c r="R266" s="9">
        <v>249.61</v>
      </c>
      <c r="S266" s="14">
        <v>46.38</v>
      </c>
      <c r="T266" s="25">
        <v>6</v>
      </c>
      <c r="U266" s="81">
        <v>6</v>
      </c>
      <c r="V266" s="81">
        <v>6</v>
      </c>
    </row>
    <row r="267" spans="1:22" ht="15.75" thickBot="1" x14ac:dyDescent="0.3">
      <c r="A267" s="83">
        <v>7</v>
      </c>
      <c r="B267" s="15" t="s">
        <v>298</v>
      </c>
      <c r="C267" s="16">
        <v>617</v>
      </c>
      <c r="D267" s="16">
        <v>230</v>
      </c>
      <c r="E267" s="16">
        <v>13.1</v>
      </c>
      <c r="F267" s="16">
        <v>22.2</v>
      </c>
      <c r="G267" s="16">
        <v>572.6</v>
      </c>
      <c r="H267" s="16">
        <v>108.45</v>
      </c>
      <c r="I267" s="16">
        <v>12.7</v>
      </c>
      <c r="J267" s="16">
        <v>178.52</v>
      </c>
      <c r="K267" s="16">
        <v>140.1</v>
      </c>
      <c r="L267" s="16">
        <v>111971.15</v>
      </c>
      <c r="M267" s="16">
        <v>3629.5</v>
      </c>
      <c r="N267" s="16">
        <v>2075.04</v>
      </c>
      <c r="O267" s="16">
        <v>250.45</v>
      </c>
      <c r="P267" s="16">
        <v>4513.82</v>
      </c>
      <c r="Q267" s="16">
        <v>392.51</v>
      </c>
      <c r="R267" s="16">
        <v>306.52999999999997</v>
      </c>
      <c r="S267" s="17">
        <v>50.28</v>
      </c>
      <c r="T267" s="37">
        <v>6</v>
      </c>
      <c r="U267" s="83">
        <v>7</v>
      </c>
      <c r="V267" s="83">
        <v>7</v>
      </c>
    </row>
    <row r="268" spans="1:22" x14ac:dyDescent="0.25">
      <c r="A268" s="80">
        <v>1</v>
      </c>
      <c r="B268" s="10" t="s">
        <v>258</v>
      </c>
      <c r="C268" s="11">
        <v>307</v>
      </c>
      <c r="D268" s="11">
        <v>166</v>
      </c>
      <c r="E268" s="11">
        <v>6.7</v>
      </c>
      <c r="F268" s="11">
        <v>11.8</v>
      </c>
      <c r="G268" s="11">
        <v>283.39999999999998</v>
      </c>
      <c r="H268" s="11">
        <v>79.650000000000006</v>
      </c>
      <c r="I268" s="11">
        <v>8.9</v>
      </c>
      <c r="J268" s="11">
        <v>58.84</v>
      </c>
      <c r="K268" s="11">
        <v>46.2</v>
      </c>
      <c r="L268" s="11">
        <v>9942.92</v>
      </c>
      <c r="M268" s="11">
        <v>647.79999999999995</v>
      </c>
      <c r="N268" s="11">
        <v>361.13</v>
      </c>
      <c r="O268" s="11">
        <v>129.99</v>
      </c>
      <c r="P268" s="11">
        <v>900.53</v>
      </c>
      <c r="Q268" s="11">
        <v>108.5</v>
      </c>
      <c r="R268" s="11">
        <v>83.06</v>
      </c>
      <c r="S268" s="12">
        <v>39.119999999999997</v>
      </c>
      <c r="T268" s="36">
        <v>7</v>
      </c>
      <c r="U268" s="80">
        <v>1</v>
      </c>
      <c r="V268" s="80">
        <v>1</v>
      </c>
    </row>
    <row r="269" spans="1:22" x14ac:dyDescent="0.25">
      <c r="A269" s="81">
        <v>2</v>
      </c>
      <c r="B269" s="13" t="s">
        <v>283</v>
      </c>
      <c r="C269" s="9">
        <v>457</v>
      </c>
      <c r="D269" s="9">
        <v>190</v>
      </c>
      <c r="E269" s="9">
        <v>9</v>
      </c>
      <c r="F269" s="9">
        <v>14.5</v>
      </c>
      <c r="G269" s="9">
        <v>428</v>
      </c>
      <c r="H269" s="9">
        <v>90.5</v>
      </c>
      <c r="I269" s="9">
        <v>10.199999999999999</v>
      </c>
      <c r="J269" s="9">
        <v>94.51</v>
      </c>
      <c r="K269" s="9">
        <v>74.2</v>
      </c>
      <c r="L269" s="9">
        <v>33262.54</v>
      </c>
      <c r="M269" s="9">
        <v>1455.7</v>
      </c>
      <c r="N269" s="9">
        <v>825.08</v>
      </c>
      <c r="O269" s="9">
        <v>187.6</v>
      </c>
      <c r="P269" s="9">
        <v>1660.63</v>
      </c>
      <c r="Q269" s="9">
        <v>174.8</v>
      </c>
      <c r="R269" s="9">
        <v>135.5</v>
      </c>
      <c r="S269" s="14">
        <v>41.92</v>
      </c>
      <c r="T269" s="25">
        <v>7</v>
      </c>
      <c r="U269" s="81">
        <v>2</v>
      </c>
      <c r="V269" s="81">
        <v>2</v>
      </c>
    </row>
    <row r="270" spans="1:22" x14ac:dyDescent="0.25">
      <c r="A270" s="81">
        <v>3</v>
      </c>
      <c r="B270" s="13" t="s">
        <v>276</v>
      </c>
      <c r="C270" s="9">
        <v>417</v>
      </c>
      <c r="D270" s="9">
        <v>181</v>
      </c>
      <c r="E270" s="9">
        <v>10.9</v>
      </c>
      <c r="F270" s="9">
        <v>18.2</v>
      </c>
      <c r="G270" s="9">
        <v>380.6</v>
      </c>
      <c r="H270" s="9">
        <v>85.05</v>
      </c>
      <c r="I270" s="9">
        <v>10.199999999999999</v>
      </c>
      <c r="J270" s="9">
        <v>108.26</v>
      </c>
      <c r="K270" s="9">
        <v>85</v>
      </c>
      <c r="L270" s="9">
        <v>31537.51</v>
      </c>
      <c r="M270" s="9">
        <v>1512.6</v>
      </c>
      <c r="N270" s="9">
        <v>862.63</v>
      </c>
      <c r="O270" s="9">
        <v>170.68</v>
      </c>
      <c r="P270" s="9">
        <v>1803.36</v>
      </c>
      <c r="Q270" s="9">
        <v>199.27</v>
      </c>
      <c r="R270" s="9">
        <v>155.06</v>
      </c>
      <c r="S270" s="14">
        <v>40.81</v>
      </c>
      <c r="T270" s="25">
        <v>7</v>
      </c>
      <c r="U270" s="81">
        <v>3</v>
      </c>
      <c r="V270" s="81">
        <v>3</v>
      </c>
    </row>
    <row r="271" spans="1:22" x14ac:dyDescent="0.25">
      <c r="A271" s="81">
        <v>4</v>
      </c>
      <c r="B271" s="13" t="s">
        <v>266</v>
      </c>
      <c r="C271" s="9">
        <v>353</v>
      </c>
      <c r="D271" s="9">
        <v>254</v>
      </c>
      <c r="E271" s="9">
        <v>9.5</v>
      </c>
      <c r="F271" s="9">
        <v>16.399999999999999</v>
      </c>
      <c r="G271" s="9">
        <v>320.2</v>
      </c>
      <c r="H271" s="9">
        <v>122.25</v>
      </c>
      <c r="I271" s="9">
        <v>16</v>
      </c>
      <c r="J271" s="9">
        <v>115.93</v>
      </c>
      <c r="K271" s="9">
        <v>91</v>
      </c>
      <c r="L271" s="9">
        <v>26754.31</v>
      </c>
      <c r="M271" s="9">
        <v>1515.8</v>
      </c>
      <c r="N271" s="9">
        <v>840.02</v>
      </c>
      <c r="O271" s="9">
        <v>151.91999999999999</v>
      </c>
      <c r="P271" s="9">
        <v>4483.1400000000003</v>
      </c>
      <c r="Q271" s="9">
        <v>353</v>
      </c>
      <c r="R271" s="9">
        <v>269.04000000000002</v>
      </c>
      <c r="S271" s="14">
        <v>62.19</v>
      </c>
      <c r="T271" s="25">
        <v>7</v>
      </c>
      <c r="U271" s="81">
        <v>4</v>
      </c>
      <c r="V271" s="81">
        <v>4</v>
      </c>
    </row>
    <row r="272" spans="1:22" ht="15.75" thickBot="1" x14ac:dyDescent="0.3">
      <c r="A272" s="83">
        <v>5</v>
      </c>
      <c r="B272" s="15" t="s">
        <v>292</v>
      </c>
      <c r="C272" s="16">
        <v>549</v>
      </c>
      <c r="D272" s="16">
        <v>214</v>
      </c>
      <c r="E272" s="16">
        <v>14.7</v>
      </c>
      <c r="F272" s="16">
        <v>23.6</v>
      </c>
      <c r="G272" s="16">
        <v>501.8</v>
      </c>
      <c r="H272" s="16">
        <v>99.65</v>
      </c>
      <c r="I272" s="16">
        <v>12.7</v>
      </c>
      <c r="J272" s="16">
        <v>176.16</v>
      </c>
      <c r="K272" s="16">
        <v>138.30000000000001</v>
      </c>
      <c r="L272" s="16">
        <v>86084.33</v>
      </c>
      <c r="M272" s="16">
        <v>3136</v>
      </c>
      <c r="N272" s="16">
        <v>1806.6</v>
      </c>
      <c r="O272" s="16">
        <v>221.06</v>
      </c>
      <c r="P272" s="16">
        <v>3869.6</v>
      </c>
      <c r="Q272" s="16">
        <v>361.64</v>
      </c>
      <c r="R272" s="16">
        <v>284.45999999999998</v>
      </c>
      <c r="S272" s="17">
        <v>46.87</v>
      </c>
      <c r="T272" s="37">
        <v>7</v>
      </c>
      <c r="U272" s="83">
        <v>5</v>
      </c>
      <c r="V272" s="83">
        <v>5</v>
      </c>
    </row>
    <row r="273" spans="1:22" x14ac:dyDescent="0.25">
      <c r="A273" s="80">
        <v>1</v>
      </c>
      <c r="B273" s="10" t="s">
        <v>259</v>
      </c>
      <c r="C273" s="11">
        <v>310</v>
      </c>
      <c r="D273" s="11">
        <v>167</v>
      </c>
      <c r="E273" s="11">
        <v>7.9</v>
      </c>
      <c r="F273" s="11">
        <v>13.7</v>
      </c>
      <c r="G273" s="11">
        <v>282.60000000000002</v>
      </c>
      <c r="H273" s="11">
        <v>79.55</v>
      </c>
      <c r="I273" s="11">
        <v>8.9</v>
      </c>
      <c r="J273" s="11">
        <v>68.760000000000005</v>
      </c>
      <c r="K273" s="11">
        <v>54</v>
      </c>
      <c r="L273" s="11">
        <v>11668.1</v>
      </c>
      <c r="M273" s="11">
        <v>752.8</v>
      </c>
      <c r="N273" s="11">
        <v>422.55</v>
      </c>
      <c r="O273" s="11">
        <v>130.26</v>
      </c>
      <c r="P273" s="11">
        <v>1064.8699999999999</v>
      </c>
      <c r="Q273" s="11">
        <v>127.53</v>
      </c>
      <c r="R273" s="11">
        <v>97.93</v>
      </c>
      <c r="S273" s="12">
        <v>39.35</v>
      </c>
      <c r="T273" s="36">
        <v>8</v>
      </c>
      <c r="U273" s="80">
        <v>1</v>
      </c>
      <c r="V273" s="80">
        <v>1</v>
      </c>
    </row>
    <row r="274" spans="1:22" x14ac:dyDescent="0.25">
      <c r="A274" s="81">
        <v>2</v>
      </c>
      <c r="B274" s="13" t="s">
        <v>284</v>
      </c>
      <c r="C274" s="9">
        <v>460</v>
      </c>
      <c r="D274" s="9">
        <v>191</v>
      </c>
      <c r="E274" s="9">
        <v>9.9</v>
      </c>
      <c r="F274" s="9">
        <v>16</v>
      </c>
      <c r="G274" s="9">
        <v>428</v>
      </c>
      <c r="H274" s="9">
        <v>90.55</v>
      </c>
      <c r="I274" s="9">
        <v>10.199999999999999</v>
      </c>
      <c r="J274" s="9">
        <v>104.39</v>
      </c>
      <c r="K274" s="9">
        <v>81.900000000000006</v>
      </c>
      <c r="L274" s="9">
        <v>37004.019999999997</v>
      </c>
      <c r="M274" s="9">
        <v>1608.9</v>
      </c>
      <c r="N274" s="9">
        <v>914.58</v>
      </c>
      <c r="O274" s="9">
        <v>188.28</v>
      </c>
      <c r="P274" s="9">
        <v>1862.06</v>
      </c>
      <c r="Q274" s="9">
        <v>194.98</v>
      </c>
      <c r="R274" s="9">
        <v>151.49</v>
      </c>
      <c r="S274" s="14">
        <v>42.24</v>
      </c>
      <c r="T274" s="25">
        <v>8</v>
      </c>
      <c r="U274" s="191">
        <v>2</v>
      </c>
      <c r="V274" s="81">
        <v>2</v>
      </c>
    </row>
    <row r="275" spans="1:22" ht="15.75" thickBot="1" x14ac:dyDescent="0.3">
      <c r="A275" s="133">
        <v>3</v>
      </c>
      <c r="B275" s="15" t="s">
        <v>267</v>
      </c>
      <c r="C275" s="16">
        <v>357</v>
      </c>
      <c r="D275" s="16">
        <v>255</v>
      </c>
      <c r="E275" s="16">
        <v>10.5</v>
      </c>
      <c r="F275" s="16">
        <v>18.3</v>
      </c>
      <c r="G275" s="16">
        <v>320.39999999999998</v>
      </c>
      <c r="H275" s="16">
        <v>122.25</v>
      </c>
      <c r="I275" s="16">
        <v>16</v>
      </c>
      <c r="J275" s="16">
        <v>129.16999999999999</v>
      </c>
      <c r="K275" s="16">
        <v>101.4</v>
      </c>
      <c r="L275" s="16">
        <v>30209.8</v>
      </c>
      <c r="M275" s="16">
        <v>1692.4</v>
      </c>
      <c r="N275" s="16">
        <v>942.22</v>
      </c>
      <c r="O275" s="16">
        <v>152.93</v>
      </c>
      <c r="P275" s="16">
        <v>5062.32</v>
      </c>
      <c r="Q275" s="16">
        <v>397.04</v>
      </c>
      <c r="R275" s="16">
        <v>302.87</v>
      </c>
      <c r="S275" s="17">
        <v>62.6</v>
      </c>
      <c r="T275" s="37">
        <v>8</v>
      </c>
      <c r="U275" s="83">
        <v>3</v>
      </c>
      <c r="V275" s="133">
        <v>3</v>
      </c>
    </row>
    <row r="276" spans="1:22" x14ac:dyDescent="0.25">
      <c r="A276" s="134">
        <v>1</v>
      </c>
      <c r="B276" s="10" t="s">
        <v>285</v>
      </c>
      <c r="C276" s="11">
        <v>463</v>
      </c>
      <c r="D276" s="11">
        <v>192</v>
      </c>
      <c r="E276" s="11">
        <v>10.5</v>
      </c>
      <c r="F276" s="11">
        <v>17.7</v>
      </c>
      <c r="G276" s="11">
        <v>427.6</v>
      </c>
      <c r="H276" s="11">
        <v>90.75</v>
      </c>
      <c r="I276" s="11">
        <v>10.199999999999999</v>
      </c>
      <c r="J276" s="11">
        <v>113.76</v>
      </c>
      <c r="K276" s="11">
        <v>89.3</v>
      </c>
      <c r="L276" s="11">
        <v>40952.17</v>
      </c>
      <c r="M276" s="11">
        <v>1769</v>
      </c>
      <c r="N276" s="11">
        <v>1006.08</v>
      </c>
      <c r="O276" s="11">
        <v>189.73</v>
      </c>
      <c r="P276" s="11">
        <v>2092.64</v>
      </c>
      <c r="Q276" s="11">
        <v>217.98</v>
      </c>
      <c r="R276" s="11">
        <v>169.35</v>
      </c>
      <c r="S276" s="12">
        <v>42.89</v>
      </c>
      <c r="T276" s="36">
        <v>9</v>
      </c>
      <c r="U276" s="134">
        <v>1</v>
      </c>
      <c r="V276" s="134">
        <v>1</v>
      </c>
    </row>
    <row r="277" spans="1:22" ht="15.75" thickBot="1" x14ac:dyDescent="0.3">
      <c r="A277" s="133">
        <v>2</v>
      </c>
      <c r="B277" s="15" t="s">
        <v>268</v>
      </c>
      <c r="C277" s="16">
        <v>360</v>
      </c>
      <c r="D277" s="16">
        <v>256</v>
      </c>
      <c r="E277" s="16">
        <v>11.4</v>
      </c>
      <c r="F277" s="16">
        <v>19.899999999999999</v>
      </c>
      <c r="G277" s="16">
        <v>320.2</v>
      </c>
      <c r="H277" s="16">
        <v>122.3</v>
      </c>
      <c r="I277" s="16">
        <v>16</v>
      </c>
      <c r="J277" s="16">
        <v>140.59</v>
      </c>
      <c r="K277" s="16">
        <v>110.4</v>
      </c>
      <c r="L277" s="16">
        <v>33153.980000000003</v>
      </c>
      <c r="M277" s="16">
        <v>1841.9</v>
      </c>
      <c r="N277" s="16">
        <v>1029.5999999999999</v>
      </c>
      <c r="O277" s="16">
        <v>153.57</v>
      </c>
      <c r="P277" s="16">
        <v>5570.48</v>
      </c>
      <c r="Q277" s="16">
        <v>435.19</v>
      </c>
      <c r="R277" s="16">
        <v>332.26</v>
      </c>
      <c r="S277" s="17">
        <v>62.95</v>
      </c>
      <c r="T277" s="37">
        <v>9</v>
      </c>
      <c r="U277" s="133">
        <v>2</v>
      </c>
      <c r="V277" s="133">
        <v>2</v>
      </c>
    </row>
    <row r="278" spans="1:22" x14ac:dyDescent="0.25">
      <c r="A278" s="134">
        <v>1</v>
      </c>
      <c r="B278" s="10" t="s">
        <v>286</v>
      </c>
      <c r="C278" s="11">
        <v>466</v>
      </c>
      <c r="D278" s="11">
        <v>193</v>
      </c>
      <c r="E278" s="11">
        <v>11.4</v>
      </c>
      <c r="F278" s="11">
        <v>19</v>
      </c>
      <c r="G278" s="11">
        <v>428</v>
      </c>
      <c r="H278" s="11">
        <v>90.8</v>
      </c>
      <c r="I278" s="11">
        <v>10.199999999999999</v>
      </c>
      <c r="J278" s="11">
        <v>123.03</v>
      </c>
      <c r="K278" s="11">
        <v>96.6</v>
      </c>
      <c r="L278" s="11">
        <v>44505.67</v>
      </c>
      <c r="M278" s="11">
        <v>1910.1</v>
      </c>
      <c r="N278" s="11">
        <v>1090.07</v>
      </c>
      <c r="O278" s="11">
        <v>190.2</v>
      </c>
      <c r="P278" s="11">
        <v>2282.42</v>
      </c>
      <c r="Q278" s="11">
        <v>236.52</v>
      </c>
      <c r="R278" s="11">
        <v>184.24</v>
      </c>
      <c r="S278" s="12">
        <v>43.07</v>
      </c>
      <c r="T278" s="36">
        <v>10</v>
      </c>
      <c r="U278" s="134">
        <v>1</v>
      </c>
      <c r="V278" s="134">
        <v>1</v>
      </c>
    </row>
    <row r="279" spans="1:22" ht="15.75" thickBot="1" x14ac:dyDescent="0.3">
      <c r="A279" s="133">
        <v>2</v>
      </c>
      <c r="B279" s="15" t="s">
        <v>269</v>
      </c>
      <c r="C279" s="16">
        <v>363</v>
      </c>
      <c r="D279" s="16">
        <v>257</v>
      </c>
      <c r="E279" s="16">
        <v>13</v>
      </c>
      <c r="F279" s="16">
        <v>21.7</v>
      </c>
      <c r="G279" s="16">
        <v>319.60000000000002</v>
      </c>
      <c r="H279" s="16">
        <v>122</v>
      </c>
      <c r="I279" s="16">
        <v>16</v>
      </c>
      <c r="J279" s="16">
        <v>155.28</v>
      </c>
      <c r="K279" s="16">
        <v>121.9</v>
      </c>
      <c r="L279" s="16">
        <v>36598.33</v>
      </c>
      <c r="M279" s="16">
        <v>2016.4</v>
      </c>
      <c r="N279" s="16">
        <v>1134.8499999999999</v>
      </c>
      <c r="O279" s="16">
        <v>153.52000000000001</v>
      </c>
      <c r="P279" s="16">
        <v>6147.42</v>
      </c>
      <c r="Q279" s="16">
        <v>478.4</v>
      </c>
      <c r="R279" s="16">
        <v>366.17</v>
      </c>
      <c r="S279" s="17">
        <v>62.92</v>
      </c>
      <c r="T279" s="37">
        <v>10</v>
      </c>
      <c r="U279" s="133">
        <v>2</v>
      </c>
      <c r="V279" s="133">
        <v>2</v>
      </c>
    </row>
    <row r="280" spans="1:22" ht="15.75" thickBot="1" x14ac:dyDescent="0.3">
      <c r="A280" s="136">
        <v>1</v>
      </c>
      <c r="B280" s="38" t="s">
        <v>287</v>
      </c>
      <c r="C280" s="39">
        <v>469</v>
      </c>
      <c r="D280" s="39">
        <v>194</v>
      </c>
      <c r="E280" s="39">
        <v>12.6</v>
      </c>
      <c r="F280" s="39">
        <v>20.6</v>
      </c>
      <c r="G280" s="39">
        <v>427.8</v>
      </c>
      <c r="H280" s="39">
        <v>90.7</v>
      </c>
      <c r="I280" s="39">
        <v>10.199999999999999</v>
      </c>
      <c r="J280" s="39">
        <v>134.72</v>
      </c>
      <c r="K280" s="39">
        <v>105.8</v>
      </c>
      <c r="L280" s="39">
        <v>48825.33</v>
      </c>
      <c r="M280" s="39">
        <v>2082.1</v>
      </c>
      <c r="N280" s="39">
        <v>1193.69</v>
      </c>
      <c r="O280" s="39">
        <v>190.37</v>
      </c>
      <c r="P280" s="39">
        <v>2514.63</v>
      </c>
      <c r="Q280" s="39">
        <v>259.24</v>
      </c>
      <c r="R280" s="39">
        <v>202.7</v>
      </c>
      <c r="S280" s="40">
        <v>43.2</v>
      </c>
      <c r="T280" s="135">
        <v>11</v>
      </c>
      <c r="U280" s="136">
        <v>1</v>
      </c>
      <c r="V280" s="136">
        <v>1</v>
      </c>
    </row>
    <row r="281" spans="1:22" ht="15.75" thickBot="1" x14ac:dyDescent="0.3"/>
    <row r="282" spans="1:22" x14ac:dyDescent="0.25">
      <c r="A282" s="80">
        <v>1</v>
      </c>
      <c r="B282" s="10" t="s">
        <v>299</v>
      </c>
      <c r="C282" s="11">
        <v>96</v>
      </c>
      <c r="D282" s="11">
        <v>100</v>
      </c>
      <c r="E282" s="11">
        <v>5</v>
      </c>
      <c r="F282" s="11">
        <v>8</v>
      </c>
      <c r="G282" s="11">
        <v>80</v>
      </c>
      <c r="H282" s="11">
        <v>47.5</v>
      </c>
      <c r="I282" s="11">
        <v>12</v>
      </c>
      <c r="J282" s="11">
        <v>21.24</v>
      </c>
      <c r="K282" s="11">
        <v>16.7</v>
      </c>
      <c r="L282" s="11">
        <v>349.23</v>
      </c>
      <c r="M282" s="11">
        <v>72.8</v>
      </c>
      <c r="N282" s="11">
        <v>41.51</v>
      </c>
      <c r="O282" s="11">
        <v>40.549999999999997</v>
      </c>
      <c r="P282" s="11">
        <v>133.81</v>
      </c>
      <c r="Q282" s="11">
        <v>26.76</v>
      </c>
      <c r="R282" s="11">
        <v>20.57</v>
      </c>
      <c r="S282" s="12">
        <v>25.1</v>
      </c>
      <c r="T282" s="73">
        <v>1</v>
      </c>
      <c r="U282" s="80">
        <v>1</v>
      </c>
      <c r="V282" s="80">
        <v>1</v>
      </c>
    </row>
    <row r="283" spans="1:22" x14ac:dyDescent="0.25">
      <c r="A283" s="81">
        <v>2</v>
      </c>
      <c r="B283" s="13" t="s">
        <v>302</v>
      </c>
      <c r="C283" s="9">
        <v>114</v>
      </c>
      <c r="D283" s="9">
        <v>120</v>
      </c>
      <c r="E283" s="9">
        <v>5</v>
      </c>
      <c r="F283" s="9">
        <v>8</v>
      </c>
      <c r="G283" s="9">
        <v>98</v>
      </c>
      <c r="H283" s="9">
        <v>57.5</v>
      </c>
      <c r="I283" s="9">
        <v>12</v>
      </c>
      <c r="J283" s="9">
        <v>25.34</v>
      </c>
      <c r="K283" s="9">
        <v>19.899999999999999</v>
      </c>
      <c r="L283" s="9">
        <v>606.15</v>
      </c>
      <c r="M283" s="9">
        <v>106.3</v>
      </c>
      <c r="N283" s="9">
        <v>59.75</v>
      </c>
      <c r="O283" s="9">
        <v>48.91</v>
      </c>
      <c r="P283" s="9">
        <v>230.9</v>
      </c>
      <c r="Q283" s="9">
        <v>38.479999999999997</v>
      </c>
      <c r="R283" s="9">
        <v>29.43</v>
      </c>
      <c r="S283" s="14">
        <v>30.19</v>
      </c>
      <c r="T283" s="74">
        <v>1</v>
      </c>
      <c r="U283" s="81">
        <v>2</v>
      </c>
      <c r="V283" s="81">
        <v>2</v>
      </c>
    </row>
    <row r="284" spans="1:22" x14ac:dyDescent="0.25">
      <c r="A284" s="81">
        <v>3</v>
      </c>
      <c r="B284" s="13" t="s">
        <v>305</v>
      </c>
      <c r="C284" s="9">
        <v>133</v>
      </c>
      <c r="D284" s="9">
        <v>140</v>
      </c>
      <c r="E284" s="9">
        <v>5.5</v>
      </c>
      <c r="F284" s="9">
        <v>8.5</v>
      </c>
      <c r="G284" s="9">
        <v>116</v>
      </c>
      <c r="H284" s="9">
        <v>67.25</v>
      </c>
      <c r="I284" s="9">
        <v>12</v>
      </c>
      <c r="J284" s="9">
        <v>31.42</v>
      </c>
      <c r="K284" s="9">
        <v>24.7</v>
      </c>
      <c r="L284" s="9">
        <v>1033.1300000000001</v>
      </c>
      <c r="M284" s="9">
        <v>155.4</v>
      </c>
      <c r="N284" s="9">
        <v>86.75</v>
      </c>
      <c r="O284" s="9">
        <v>57.35</v>
      </c>
      <c r="P284" s="9">
        <v>389.32</v>
      </c>
      <c r="Q284" s="9">
        <v>55.62</v>
      </c>
      <c r="R284" s="9">
        <v>42.42</v>
      </c>
      <c r="S284" s="14">
        <v>35.200000000000003</v>
      </c>
      <c r="T284" s="74">
        <v>1</v>
      </c>
      <c r="U284" s="81">
        <v>4</v>
      </c>
      <c r="V284" s="81">
        <v>3</v>
      </c>
    </row>
    <row r="285" spans="1:22" x14ac:dyDescent="0.25">
      <c r="A285" s="81">
        <v>4</v>
      </c>
      <c r="B285" s="13" t="s">
        <v>308</v>
      </c>
      <c r="C285" s="9">
        <v>152</v>
      </c>
      <c r="D285" s="9">
        <v>152</v>
      </c>
      <c r="E285" s="9">
        <v>5.8</v>
      </c>
      <c r="F285" s="9">
        <v>6.6</v>
      </c>
      <c r="G285" s="9">
        <v>138.80000000000001</v>
      </c>
      <c r="H285" s="9">
        <v>73.099999999999994</v>
      </c>
      <c r="I285" s="9">
        <v>7.6</v>
      </c>
      <c r="J285" s="9">
        <v>28.61</v>
      </c>
      <c r="K285" s="9">
        <v>22.5</v>
      </c>
      <c r="L285" s="9">
        <v>1213.1500000000001</v>
      </c>
      <c r="M285" s="9">
        <v>159.6</v>
      </c>
      <c r="N285" s="9">
        <v>88.58</v>
      </c>
      <c r="O285" s="9">
        <v>65.12</v>
      </c>
      <c r="P285" s="9">
        <v>386.64</v>
      </c>
      <c r="Q285" s="9">
        <v>50.87</v>
      </c>
      <c r="R285" s="9">
        <v>38.82</v>
      </c>
      <c r="S285" s="14">
        <v>36.76</v>
      </c>
      <c r="T285" s="74">
        <v>1</v>
      </c>
      <c r="U285" s="81">
        <v>3</v>
      </c>
      <c r="V285" s="81">
        <v>4</v>
      </c>
    </row>
    <row r="286" spans="1:22" x14ac:dyDescent="0.25">
      <c r="A286" s="81">
        <v>5</v>
      </c>
      <c r="B286" s="13" t="s">
        <v>311</v>
      </c>
      <c r="C286" s="9">
        <v>152</v>
      </c>
      <c r="D286" s="9">
        <v>160</v>
      </c>
      <c r="E286" s="9">
        <v>6</v>
      </c>
      <c r="F286" s="9">
        <v>9</v>
      </c>
      <c r="G286" s="9">
        <v>134</v>
      </c>
      <c r="H286" s="9">
        <v>77</v>
      </c>
      <c r="I286" s="9">
        <v>15</v>
      </c>
      <c r="J286" s="9">
        <v>38.770000000000003</v>
      </c>
      <c r="K286" s="9">
        <v>30.4</v>
      </c>
      <c r="L286" s="9">
        <v>1672.98</v>
      </c>
      <c r="M286" s="9">
        <v>220.1</v>
      </c>
      <c r="N286" s="9">
        <v>122.57</v>
      </c>
      <c r="O286" s="9">
        <v>65.69</v>
      </c>
      <c r="P286" s="9">
        <v>615.57000000000005</v>
      </c>
      <c r="Q286" s="9">
        <v>76.95</v>
      </c>
      <c r="R286" s="9">
        <v>58.82</v>
      </c>
      <c r="S286" s="14">
        <v>39.85</v>
      </c>
      <c r="T286" s="74">
        <v>1</v>
      </c>
      <c r="U286" s="81">
        <v>5</v>
      </c>
      <c r="V286" s="81">
        <v>5</v>
      </c>
    </row>
    <row r="287" spans="1:22" x14ac:dyDescent="0.25">
      <c r="A287" s="81">
        <v>6</v>
      </c>
      <c r="B287" s="13" t="s">
        <v>314</v>
      </c>
      <c r="C287" s="9">
        <v>171</v>
      </c>
      <c r="D287" s="9">
        <v>180</v>
      </c>
      <c r="E287" s="9">
        <v>6</v>
      </c>
      <c r="F287" s="9">
        <v>9.5</v>
      </c>
      <c r="G287" s="9">
        <v>152</v>
      </c>
      <c r="H287" s="9">
        <v>87</v>
      </c>
      <c r="I287" s="9">
        <v>15</v>
      </c>
      <c r="J287" s="9">
        <v>45.25</v>
      </c>
      <c r="K287" s="9">
        <v>35.5</v>
      </c>
      <c r="L287" s="9">
        <v>2510.29</v>
      </c>
      <c r="M287" s="9">
        <v>293.60000000000002</v>
      </c>
      <c r="N287" s="9">
        <v>162.43</v>
      </c>
      <c r="O287" s="9">
        <v>74.48</v>
      </c>
      <c r="P287" s="9">
        <v>924.61</v>
      </c>
      <c r="Q287" s="9">
        <v>102.73</v>
      </c>
      <c r="R287" s="9">
        <v>78.25</v>
      </c>
      <c r="S287" s="14">
        <v>45.2</v>
      </c>
      <c r="T287" s="74">
        <v>1</v>
      </c>
      <c r="U287" s="81">
        <v>6</v>
      </c>
      <c r="V287" s="81">
        <v>6</v>
      </c>
    </row>
    <row r="288" spans="1:22" x14ac:dyDescent="0.25">
      <c r="A288" s="81">
        <v>7</v>
      </c>
      <c r="B288" s="13" t="s">
        <v>317</v>
      </c>
      <c r="C288" s="9">
        <v>203</v>
      </c>
      <c r="D288" s="9">
        <v>203</v>
      </c>
      <c r="E288" s="9">
        <v>7.2</v>
      </c>
      <c r="F288" s="9">
        <v>11</v>
      </c>
      <c r="G288" s="9">
        <v>181</v>
      </c>
      <c r="H288" s="9">
        <v>97.9</v>
      </c>
      <c r="I288" s="9">
        <v>10.199999999999999</v>
      </c>
      <c r="J288" s="9">
        <v>58.59</v>
      </c>
      <c r="K288" s="9">
        <v>46</v>
      </c>
      <c r="L288" s="9">
        <v>4545.7</v>
      </c>
      <c r="M288" s="9">
        <v>447.9</v>
      </c>
      <c r="N288" s="9">
        <v>247.79</v>
      </c>
      <c r="O288" s="9">
        <v>88.09</v>
      </c>
      <c r="P288" s="9">
        <v>1534.57</v>
      </c>
      <c r="Q288" s="9">
        <v>151.19</v>
      </c>
      <c r="R288" s="9">
        <v>114.76</v>
      </c>
      <c r="S288" s="14">
        <v>51.18</v>
      </c>
      <c r="T288" s="74">
        <v>1</v>
      </c>
      <c r="U288" s="81">
        <v>7</v>
      </c>
      <c r="V288" s="81">
        <v>7</v>
      </c>
    </row>
    <row r="289" spans="1:22" ht="15.75" thickBot="1" x14ac:dyDescent="0.3">
      <c r="A289" s="83">
        <v>8</v>
      </c>
      <c r="B289" s="15" t="s">
        <v>323</v>
      </c>
      <c r="C289" s="16">
        <v>253</v>
      </c>
      <c r="D289" s="16">
        <v>254</v>
      </c>
      <c r="E289" s="16">
        <v>8.6</v>
      </c>
      <c r="F289" s="16">
        <v>14.2</v>
      </c>
      <c r="G289" s="16">
        <v>224.6</v>
      </c>
      <c r="H289" s="16">
        <v>122.7</v>
      </c>
      <c r="I289" s="16">
        <v>12.7</v>
      </c>
      <c r="J289" s="16">
        <v>92.84</v>
      </c>
      <c r="K289" s="16">
        <v>72.900000000000006</v>
      </c>
      <c r="L289" s="16">
        <v>11274.05</v>
      </c>
      <c r="M289" s="16">
        <v>891.2</v>
      </c>
      <c r="N289" s="16">
        <v>492.46</v>
      </c>
      <c r="O289" s="16">
        <v>110.2</v>
      </c>
      <c r="P289" s="16">
        <v>3880.25</v>
      </c>
      <c r="Q289" s="16">
        <v>305.52999999999997</v>
      </c>
      <c r="R289" s="16">
        <v>231.6</v>
      </c>
      <c r="S289" s="17">
        <v>64.650000000000006</v>
      </c>
      <c r="T289" s="75">
        <v>1</v>
      </c>
      <c r="U289" s="83">
        <v>8</v>
      </c>
      <c r="V289" s="83">
        <v>8</v>
      </c>
    </row>
    <row r="290" spans="1:22" x14ac:dyDescent="0.25">
      <c r="A290" s="151">
        <v>1</v>
      </c>
      <c r="B290" s="10" t="s">
        <v>300</v>
      </c>
      <c r="C290" s="11">
        <v>100</v>
      </c>
      <c r="D290" s="11">
        <v>100</v>
      </c>
      <c r="E290" s="11">
        <v>6</v>
      </c>
      <c r="F290" s="11">
        <v>10</v>
      </c>
      <c r="G290" s="11">
        <v>80</v>
      </c>
      <c r="H290" s="11">
        <v>47</v>
      </c>
      <c r="I290" s="11">
        <v>12</v>
      </c>
      <c r="J290" s="11">
        <v>26.04</v>
      </c>
      <c r="K290" s="11">
        <v>20.399999999999999</v>
      </c>
      <c r="L290" s="11">
        <v>449.55</v>
      </c>
      <c r="M290" s="11">
        <v>89.9</v>
      </c>
      <c r="N290" s="11">
        <v>52.11</v>
      </c>
      <c r="O290" s="11">
        <v>41.55</v>
      </c>
      <c r="P290" s="11">
        <v>167.27</v>
      </c>
      <c r="Q290" s="11">
        <v>33.450000000000003</v>
      </c>
      <c r="R290" s="11">
        <v>25.71</v>
      </c>
      <c r="S290" s="12">
        <v>25.35</v>
      </c>
      <c r="T290" s="73">
        <v>2</v>
      </c>
      <c r="U290" s="151">
        <v>1</v>
      </c>
      <c r="V290" s="151">
        <v>1</v>
      </c>
    </row>
    <row r="291" spans="1:22" x14ac:dyDescent="0.25">
      <c r="A291" s="152">
        <v>2</v>
      </c>
      <c r="B291" s="13" t="s">
        <v>303</v>
      </c>
      <c r="C291" s="9">
        <v>120</v>
      </c>
      <c r="D291" s="9">
        <v>120</v>
      </c>
      <c r="E291" s="9">
        <v>6.5</v>
      </c>
      <c r="F291" s="9">
        <v>11</v>
      </c>
      <c r="G291" s="9">
        <v>98</v>
      </c>
      <c r="H291" s="9">
        <v>56.75</v>
      </c>
      <c r="I291" s="9">
        <v>12</v>
      </c>
      <c r="J291" s="9">
        <v>34.01</v>
      </c>
      <c r="K291" s="9">
        <v>26.7</v>
      </c>
      <c r="L291" s="9">
        <v>864.37</v>
      </c>
      <c r="M291" s="9">
        <v>144.1</v>
      </c>
      <c r="N291" s="9">
        <v>82.61</v>
      </c>
      <c r="O291" s="9">
        <v>50.42</v>
      </c>
      <c r="P291" s="9">
        <v>317.52</v>
      </c>
      <c r="Q291" s="9">
        <v>52.92</v>
      </c>
      <c r="R291" s="9">
        <v>40.479999999999997</v>
      </c>
      <c r="S291" s="14">
        <v>30.56</v>
      </c>
      <c r="T291" s="74">
        <v>2</v>
      </c>
      <c r="U291" s="152">
        <v>2</v>
      </c>
      <c r="V291" s="152">
        <v>2</v>
      </c>
    </row>
    <row r="292" spans="1:22" x14ac:dyDescent="0.25">
      <c r="A292" s="152">
        <v>3</v>
      </c>
      <c r="B292" s="13" t="s">
        <v>306</v>
      </c>
      <c r="C292" s="9">
        <v>140</v>
      </c>
      <c r="D292" s="9">
        <v>140</v>
      </c>
      <c r="E292" s="9">
        <v>7</v>
      </c>
      <c r="F292" s="9">
        <v>12</v>
      </c>
      <c r="G292" s="9">
        <v>116</v>
      </c>
      <c r="H292" s="9">
        <v>66.5</v>
      </c>
      <c r="I292" s="9">
        <v>12</v>
      </c>
      <c r="J292" s="9">
        <v>42.96</v>
      </c>
      <c r="K292" s="9">
        <v>33.700000000000003</v>
      </c>
      <c r="L292" s="9">
        <v>1509.23</v>
      </c>
      <c r="M292" s="9">
        <v>215.6</v>
      </c>
      <c r="N292" s="9">
        <v>122.71</v>
      </c>
      <c r="O292" s="9">
        <v>59.27</v>
      </c>
      <c r="P292" s="9">
        <v>549.66999999999996</v>
      </c>
      <c r="Q292" s="9">
        <v>78.52</v>
      </c>
      <c r="R292" s="9">
        <v>59.89</v>
      </c>
      <c r="S292" s="14">
        <v>35.770000000000003</v>
      </c>
      <c r="T292" s="74">
        <v>2</v>
      </c>
      <c r="U292" s="152">
        <v>4</v>
      </c>
      <c r="V292" s="152">
        <v>3</v>
      </c>
    </row>
    <row r="293" spans="1:22" x14ac:dyDescent="0.25">
      <c r="A293" s="152">
        <v>4</v>
      </c>
      <c r="B293" s="13" t="s">
        <v>309</v>
      </c>
      <c r="C293" s="9">
        <v>157</v>
      </c>
      <c r="D293" s="9">
        <v>153</v>
      </c>
      <c r="E293" s="9">
        <v>6.6</v>
      </c>
      <c r="F293" s="9">
        <v>9.3000000000000007</v>
      </c>
      <c r="G293" s="9">
        <v>138.4</v>
      </c>
      <c r="H293" s="9">
        <v>73.2</v>
      </c>
      <c r="I293" s="9">
        <v>7.6</v>
      </c>
      <c r="J293" s="9">
        <v>38.090000000000003</v>
      </c>
      <c r="K293" s="9">
        <v>29.9</v>
      </c>
      <c r="L293" s="9">
        <v>1722.51</v>
      </c>
      <c r="M293" s="9">
        <v>219.4</v>
      </c>
      <c r="N293" s="9">
        <v>122.56</v>
      </c>
      <c r="O293" s="9">
        <v>67.25</v>
      </c>
      <c r="P293" s="9">
        <v>555.61</v>
      </c>
      <c r="Q293" s="9">
        <v>72.63</v>
      </c>
      <c r="R293" s="9">
        <v>55.3</v>
      </c>
      <c r="S293" s="14">
        <v>38.19</v>
      </c>
      <c r="T293" s="74">
        <v>2</v>
      </c>
      <c r="U293" s="152">
        <v>3</v>
      </c>
      <c r="V293" s="152">
        <v>4</v>
      </c>
    </row>
    <row r="294" spans="1:22" x14ac:dyDescent="0.25">
      <c r="A294" s="152">
        <v>5</v>
      </c>
      <c r="B294" s="13" t="s">
        <v>312</v>
      </c>
      <c r="C294" s="9">
        <v>160</v>
      </c>
      <c r="D294" s="9">
        <v>160</v>
      </c>
      <c r="E294" s="9">
        <v>8</v>
      </c>
      <c r="F294" s="9">
        <v>13</v>
      </c>
      <c r="G294" s="9">
        <v>134</v>
      </c>
      <c r="H294" s="9">
        <v>76</v>
      </c>
      <c r="I294" s="9">
        <v>15</v>
      </c>
      <c r="J294" s="9">
        <v>54.25</v>
      </c>
      <c r="K294" s="9">
        <v>42.6</v>
      </c>
      <c r="L294" s="9">
        <v>2492</v>
      </c>
      <c r="M294" s="9">
        <v>311.5</v>
      </c>
      <c r="N294" s="9">
        <v>176.98</v>
      </c>
      <c r="O294" s="9">
        <v>67.77</v>
      </c>
      <c r="P294" s="9">
        <v>889.23</v>
      </c>
      <c r="Q294" s="9">
        <v>111.15</v>
      </c>
      <c r="R294" s="9">
        <v>84.98</v>
      </c>
      <c r="S294" s="14">
        <v>40.49</v>
      </c>
      <c r="T294" s="74">
        <v>2</v>
      </c>
      <c r="U294" s="152">
        <v>5</v>
      </c>
      <c r="V294" s="152">
        <v>5</v>
      </c>
    </row>
    <row r="295" spans="1:22" x14ac:dyDescent="0.25">
      <c r="A295" s="152">
        <v>6</v>
      </c>
      <c r="B295" s="13" t="s">
        <v>315</v>
      </c>
      <c r="C295" s="9">
        <v>180</v>
      </c>
      <c r="D295" s="9">
        <v>180</v>
      </c>
      <c r="E295" s="9">
        <v>8.3000000000000007</v>
      </c>
      <c r="F295" s="9">
        <v>14</v>
      </c>
      <c r="G295" s="9">
        <v>152</v>
      </c>
      <c r="H295" s="9">
        <v>85.85</v>
      </c>
      <c r="I295" s="9">
        <v>15</v>
      </c>
      <c r="J295" s="9">
        <v>64.95</v>
      </c>
      <c r="K295" s="9">
        <v>51</v>
      </c>
      <c r="L295" s="9">
        <v>3825.28</v>
      </c>
      <c r="M295" s="9">
        <v>425</v>
      </c>
      <c r="N295" s="9">
        <v>240.15</v>
      </c>
      <c r="O295" s="9">
        <v>76.75</v>
      </c>
      <c r="P295" s="9">
        <v>1362.76</v>
      </c>
      <c r="Q295" s="9">
        <v>151.41999999999999</v>
      </c>
      <c r="R295" s="9">
        <v>115.43</v>
      </c>
      <c r="S295" s="14">
        <v>45.81</v>
      </c>
      <c r="T295" s="74">
        <v>2</v>
      </c>
      <c r="U295" s="152">
        <v>6</v>
      </c>
      <c r="V295" s="152">
        <v>6</v>
      </c>
    </row>
    <row r="296" spans="1:22" x14ac:dyDescent="0.25">
      <c r="A296" s="152">
        <v>7</v>
      </c>
      <c r="B296" s="13" t="s">
        <v>318</v>
      </c>
      <c r="C296" s="9">
        <v>206</v>
      </c>
      <c r="D296" s="9">
        <v>204</v>
      </c>
      <c r="E296" s="9">
        <v>7.9</v>
      </c>
      <c r="F296" s="9">
        <v>12.6</v>
      </c>
      <c r="G296" s="9">
        <v>180.8</v>
      </c>
      <c r="H296" s="9">
        <v>98.05</v>
      </c>
      <c r="I296" s="9">
        <v>10.199999999999999</v>
      </c>
      <c r="J296" s="9">
        <v>66.58</v>
      </c>
      <c r="K296" s="9">
        <v>52.3</v>
      </c>
      <c r="L296" s="9">
        <v>5272.37</v>
      </c>
      <c r="M296" s="9">
        <v>511.9</v>
      </c>
      <c r="N296" s="9">
        <v>284.77</v>
      </c>
      <c r="O296" s="9">
        <v>88.99</v>
      </c>
      <c r="P296" s="9">
        <v>1783.95</v>
      </c>
      <c r="Q296" s="9">
        <v>174.9</v>
      </c>
      <c r="R296" s="9">
        <v>132.78</v>
      </c>
      <c r="S296" s="14">
        <v>51.76</v>
      </c>
      <c r="T296" s="74">
        <v>2</v>
      </c>
      <c r="U296" s="152">
        <v>7</v>
      </c>
      <c r="V296" s="152">
        <v>7</v>
      </c>
    </row>
    <row r="297" spans="1:22" ht="15.75" thickBot="1" x14ac:dyDescent="0.3">
      <c r="A297" s="152">
        <v>8</v>
      </c>
      <c r="B297" s="15" t="s">
        <v>324</v>
      </c>
      <c r="C297" s="16">
        <v>256</v>
      </c>
      <c r="D297" s="16">
        <v>255</v>
      </c>
      <c r="E297" s="16">
        <v>9.4</v>
      </c>
      <c r="F297" s="16">
        <v>15.6</v>
      </c>
      <c r="G297" s="16">
        <v>224.8</v>
      </c>
      <c r="H297" s="16">
        <v>122.8</v>
      </c>
      <c r="I297" s="16">
        <v>12.7</v>
      </c>
      <c r="J297" s="16">
        <v>102.08</v>
      </c>
      <c r="K297" s="16">
        <v>80.099999999999994</v>
      </c>
      <c r="L297" s="16">
        <v>12567.16</v>
      </c>
      <c r="M297" s="16">
        <v>981.8</v>
      </c>
      <c r="N297" s="16">
        <v>545.12</v>
      </c>
      <c r="O297" s="16">
        <v>110.96</v>
      </c>
      <c r="P297" s="16">
        <v>4313.58</v>
      </c>
      <c r="Q297" s="16">
        <v>338.32</v>
      </c>
      <c r="R297" s="16">
        <v>256.60000000000002</v>
      </c>
      <c r="S297" s="17">
        <v>65.010000000000005</v>
      </c>
      <c r="T297" s="75">
        <v>2</v>
      </c>
      <c r="U297" s="152">
        <v>8</v>
      </c>
      <c r="V297" s="152">
        <v>8</v>
      </c>
    </row>
    <row r="298" spans="1:22" x14ac:dyDescent="0.25">
      <c r="A298" s="151">
        <v>1</v>
      </c>
      <c r="B298" s="10" t="s">
        <v>301</v>
      </c>
      <c r="C298" s="11">
        <v>120</v>
      </c>
      <c r="D298" s="11">
        <v>106</v>
      </c>
      <c r="E298" s="11">
        <v>12</v>
      </c>
      <c r="F298" s="11">
        <v>20</v>
      </c>
      <c r="G298" s="11">
        <v>80</v>
      </c>
      <c r="H298" s="11">
        <v>47</v>
      </c>
      <c r="I298" s="11">
        <v>12</v>
      </c>
      <c r="J298" s="11">
        <v>53.24</v>
      </c>
      <c r="K298" s="11">
        <v>41.8</v>
      </c>
      <c r="L298" s="11">
        <v>1142.6099999999999</v>
      </c>
      <c r="M298" s="11">
        <v>190.4</v>
      </c>
      <c r="N298" s="11">
        <v>117.91</v>
      </c>
      <c r="O298" s="11">
        <v>46.33</v>
      </c>
      <c r="P298" s="11">
        <v>399.15</v>
      </c>
      <c r="Q298" s="11">
        <v>75.31</v>
      </c>
      <c r="R298" s="11">
        <v>58.16</v>
      </c>
      <c r="S298" s="12">
        <v>27.38</v>
      </c>
      <c r="T298" s="73">
        <v>3</v>
      </c>
      <c r="U298" s="151">
        <v>2</v>
      </c>
      <c r="V298" s="151">
        <v>1</v>
      </c>
    </row>
    <row r="299" spans="1:22" x14ac:dyDescent="0.25">
      <c r="A299" s="152">
        <v>2</v>
      </c>
      <c r="B299" s="13" t="s">
        <v>310</v>
      </c>
      <c r="C299" s="9">
        <v>162</v>
      </c>
      <c r="D299" s="9">
        <v>154</v>
      </c>
      <c r="E299" s="9">
        <v>8.1</v>
      </c>
      <c r="F299" s="9">
        <v>11.6</v>
      </c>
      <c r="G299" s="9">
        <v>138.80000000000001</v>
      </c>
      <c r="H299" s="9">
        <v>72.95</v>
      </c>
      <c r="I299" s="9">
        <v>7.6</v>
      </c>
      <c r="J299" s="9">
        <v>47.47</v>
      </c>
      <c r="K299" s="9">
        <v>37.299999999999997</v>
      </c>
      <c r="L299" s="9">
        <v>2227.67</v>
      </c>
      <c r="M299" s="9">
        <v>275</v>
      </c>
      <c r="N299" s="9">
        <v>155.52000000000001</v>
      </c>
      <c r="O299" s="9">
        <v>68.510000000000005</v>
      </c>
      <c r="P299" s="9">
        <v>706.89</v>
      </c>
      <c r="Q299" s="9">
        <v>91.8</v>
      </c>
      <c r="R299" s="9">
        <v>70.06</v>
      </c>
      <c r="S299" s="14">
        <v>38.590000000000003</v>
      </c>
      <c r="T299" s="74">
        <v>3</v>
      </c>
      <c r="U299" s="152">
        <v>1</v>
      </c>
      <c r="V299" s="152">
        <v>2</v>
      </c>
    </row>
    <row r="300" spans="1:22" x14ac:dyDescent="0.25">
      <c r="A300" s="152">
        <v>3</v>
      </c>
      <c r="B300" s="13" t="s">
        <v>304</v>
      </c>
      <c r="C300" s="9">
        <v>140</v>
      </c>
      <c r="D300" s="9">
        <v>126</v>
      </c>
      <c r="E300" s="9">
        <v>12.5</v>
      </c>
      <c r="F300" s="9">
        <v>21</v>
      </c>
      <c r="G300" s="9">
        <v>98</v>
      </c>
      <c r="H300" s="9">
        <v>56.75</v>
      </c>
      <c r="I300" s="9">
        <v>12</v>
      </c>
      <c r="J300" s="9">
        <v>66.41</v>
      </c>
      <c r="K300" s="9">
        <v>52.1</v>
      </c>
      <c r="L300" s="9">
        <v>2017.57</v>
      </c>
      <c r="M300" s="9">
        <v>288.2</v>
      </c>
      <c r="N300" s="9">
        <v>175.31</v>
      </c>
      <c r="O300" s="9">
        <v>55.12</v>
      </c>
      <c r="P300" s="9">
        <v>702.78</v>
      </c>
      <c r="Q300" s="9">
        <v>111.55</v>
      </c>
      <c r="R300" s="9">
        <v>85.82</v>
      </c>
      <c r="S300" s="14">
        <v>32.53</v>
      </c>
      <c r="T300" s="74">
        <v>3</v>
      </c>
      <c r="U300" s="152">
        <v>3</v>
      </c>
      <c r="V300" s="152">
        <v>3</v>
      </c>
    </row>
    <row r="301" spans="1:22" x14ac:dyDescent="0.25">
      <c r="A301" s="152">
        <v>4</v>
      </c>
      <c r="B301" s="13" t="s">
        <v>307</v>
      </c>
      <c r="C301" s="9">
        <v>160</v>
      </c>
      <c r="D301" s="9">
        <v>145</v>
      </c>
      <c r="E301" s="9">
        <v>13</v>
      </c>
      <c r="F301" s="9">
        <v>22</v>
      </c>
      <c r="G301" s="9">
        <v>116</v>
      </c>
      <c r="H301" s="9">
        <v>66</v>
      </c>
      <c r="I301" s="9">
        <v>12</v>
      </c>
      <c r="J301" s="9">
        <v>80.12</v>
      </c>
      <c r="K301" s="9">
        <v>62.9</v>
      </c>
      <c r="L301" s="9">
        <v>3270.24</v>
      </c>
      <c r="M301" s="9">
        <v>408.8</v>
      </c>
      <c r="N301" s="9">
        <v>245.4</v>
      </c>
      <c r="O301" s="9">
        <v>63.89</v>
      </c>
      <c r="P301" s="9">
        <v>1121.06</v>
      </c>
      <c r="Q301" s="9">
        <v>154.63</v>
      </c>
      <c r="R301" s="9">
        <v>118.66</v>
      </c>
      <c r="S301" s="14">
        <v>37.409999999999997</v>
      </c>
      <c r="T301" s="74">
        <v>3</v>
      </c>
      <c r="U301" s="152">
        <v>5</v>
      </c>
      <c r="V301" s="152">
        <v>4</v>
      </c>
    </row>
    <row r="302" spans="1:22" x14ac:dyDescent="0.25">
      <c r="A302" s="152">
        <v>5</v>
      </c>
      <c r="B302" s="13" t="s">
        <v>313</v>
      </c>
      <c r="C302" s="9">
        <v>180</v>
      </c>
      <c r="D302" s="9">
        <v>166</v>
      </c>
      <c r="E302" s="9">
        <v>14</v>
      </c>
      <c r="F302" s="9">
        <v>23</v>
      </c>
      <c r="G302" s="9">
        <v>134</v>
      </c>
      <c r="H302" s="9">
        <v>76</v>
      </c>
      <c r="I302" s="9">
        <v>15</v>
      </c>
      <c r="J302" s="9">
        <v>97.05</v>
      </c>
      <c r="K302" s="9">
        <v>76.2</v>
      </c>
      <c r="L302" s="9">
        <v>5098.2700000000004</v>
      </c>
      <c r="M302" s="9">
        <v>566.5</v>
      </c>
      <c r="N302" s="9">
        <v>337.28</v>
      </c>
      <c r="O302" s="9">
        <v>72.48</v>
      </c>
      <c r="P302" s="9">
        <v>1758.77</v>
      </c>
      <c r="Q302" s="9">
        <v>211.9</v>
      </c>
      <c r="R302" s="9">
        <v>162.72999999999999</v>
      </c>
      <c r="S302" s="14">
        <v>42.57</v>
      </c>
      <c r="T302" s="74">
        <v>3</v>
      </c>
      <c r="U302" s="152">
        <v>6</v>
      </c>
      <c r="V302" s="152">
        <v>5</v>
      </c>
    </row>
    <row r="303" spans="1:22" x14ac:dyDescent="0.25">
      <c r="A303" s="152">
        <v>6</v>
      </c>
      <c r="B303" s="13" t="s">
        <v>319</v>
      </c>
      <c r="C303" s="9">
        <v>210</v>
      </c>
      <c r="D303" s="9">
        <v>205</v>
      </c>
      <c r="E303" s="9">
        <v>9.1</v>
      </c>
      <c r="F303" s="9">
        <v>14.2</v>
      </c>
      <c r="G303" s="9">
        <v>181.6</v>
      </c>
      <c r="H303" s="9">
        <v>97.95</v>
      </c>
      <c r="I303" s="9">
        <v>10.199999999999999</v>
      </c>
      <c r="J303" s="9">
        <v>75.64</v>
      </c>
      <c r="K303" s="9">
        <v>59.4</v>
      </c>
      <c r="L303" s="9">
        <v>6114</v>
      </c>
      <c r="M303" s="9">
        <v>582.29999999999995</v>
      </c>
      <c r="N303" s="9">
        <v>326.45</v>
      </c>
      <c r="O303" s="9">
        <v>89.91</v>
      </c>
      <c r="P303" s="9">
        <v>2040.5</v>
      </c>
      <c r="Q303" s="9">
        <v>199.07</v>
      </c>
      <c r="R303" s="9">
        <v>151.37</v>
      </c>
      <c r="S303" s="14">
        <v>51.94</v>
      </c>
      <c r="T303" s="74">
        <v>3</v>
      </c>
      <c r="U303" s="152">
        <v>4</v>
      </c>
      <c r="V303" s="152">
        <v>6</v>
      </c>
    </row>
    <row r="304" spans="1:22" x14ac:dyDescent="0.25">
      <c r="A304" s="152">
        <v>7</v>
      </c>
      <c r="B304" s="13" t="s">
        <v>316</v>
      </c>
      <c r="C304" s="9">
        <v>200</v>
      </c>
      <c r="D304" s="9">
        <v>186</v>
      </c>
      <c r="E304" s="9">
        <v>14.5</v>
      </c>
      <c r="F304" s="9">
        <v>24</v>
      </c>
      <c r="G304" s="9">
        <v>152</v>
      </c>
      <c r="H304" s="9">
        <v>85.75</v>
      </c>
      <c r="I304" s="9">
        <v>15</v>
      </c>
      <c r="J304" s="9">
        <v>113.25</v>
      </c>
      <c r="K304" s="9">
        <v>88.9</v>
      </c>
      <c r="L304" s="9">
        <v>7483.13</v>
      </c>
      <c r="M304" s="9">
        <v>748.3</v>
      </c>
      <c r="N304" s="9">
        <v>441.72</v>
      </c>
      <c r="O304" s="9">
        <v>81.290000000000006</v>
      </c>
      <c r="P304" s="9">
        <v>2580.13</v>
      </c>
      <c r="Q304" s="9">
        <v>277.43</v>
      </c>
      <c r="R304" s="9">
        <v>212.59</v>
      </c>
      <c r="S304" s="14">
        <v>47.73</v>
      </c>
      <c r="T304" s="74">
        <v>3</v>
      </c>
      <c r="U304" s="152">
        <v>7</v>
      </c>
      <c r="V304" s="152">
        <v>7</v>
      </c>
    </row>
    <row r="305" spans="1:22" ht="15.75" thickBot="1" x14ac:dyDescent="0.3">
      <c r="A305" s="152">
        <v>8</v>
      </c>
      <c r="B305" s="15" t="s">
        <v>325</v>
      </c>
      <c r="C305" s="16">
        <v>260</v>
      </c>
      <c r="D305" s="16">
        <v>256</v>
      </c>
      <c r="E305" s="16">
        <v>10.7</v>
      </c>
      <c r="F305" s="16">
        <v>17.3</v>
      </c>
      <c r="G305" s="16">
        <v>225.4</v>
      </c>
      <c r="H305" s="16">
        <v>122.65</v>
      </c>
      <c r="I305" s="16">
        <v>12.7</v>
      </c>
      <c r="J305" s="16">
        <v>114.08</v>
      </c>
      <c r="K305" s="16">
        <v>89.6</v>
      </c>
      <c r="L305" s="16">
        <v>14253.92</v>
      </c>
      <c r="M305" s="16">
        <v>1096.5</v>
      </c>
      <c r="N305" s="16">
        <v>612.99</v>
      </c>
      <c r="O305" s="16">
        <v>111.78</v>
      </c>
      <c r="P305" s="16">
        <v>4840.74</v>
      </c>
      <c r="Q305" s="16">
        <v>378.18</v>
      </c>
      <c r="R305" s="16">
        <v>287.24</v>
      </c>
      <c r="S305" s="17">
        <v>65.14</v>
      </c>
      <c r="T305" s="75">
        <v>3</v>
      </c>
      <c r="U305" s="152">
        <v>8</v>
      </c>
      <c r="V305" s="152">
        <v>8</v>
      </c>
    </row>
    <row r="306" spans="1:22" x14ac:dyDescent="0.25">
      <c r="A306" s="151">
        <v>1</v>
      </c>
      <c r="B306" s="10" t="s">
        <v>320</v>
      </c>
      <c r="C306" s="11">
        <v>216</v>
      </c>
      <c r="D306" s="11">
        <v>206</v>
      </c>
      <c r="E306" s="11">
        <v>10.199999999999999</v>
      </c>
      <c r="F306" s="11">
        <v>17.399999999999999</v>
      </c>
      <c r="G306" s="11">
        <v>181.2</v>
      </c>
      <c r="H306" s="11">
        <v>97.9</v>
      </c>
      <c r="I306" s="11">
        <v>10.199999999999999</v>
      </c>
      <c r="J306" s="11">
        <v>91.06</v>
      </c>
      <c r="K306" s="11">
        <v>71.5</v>
      </c>
      <c r="L306" s="11">
        <v>7662.28</v>
      </c>
      <c r="M306" s="11">
        <v>709.5</v>
      </c>
      <c r="N306" s="11">
        <v>401.74</v>
      </c>
      <c r="O306" s="11">
        <v>91.73</v>
      </c>
      <c r="P306" s="11">
        <v>2537.25</v>
      </c>
      <c r="Q306" s="11">
        <v>246.33</v>
      </c>
      <c r="R306" s="11">
        <v>187.28</v>
      </c>
      <c r="S306" s="12">
        <v>52.78</v>
      </c>
      <c r="T306" s="73">
        <v>4</v>
      </c>
      <c r="U306" s="151">
        <v>1</v>
      </c>
      <c r="V306" s="151">
        <v>1</v>
      </c>
    </row>
    <row r="307" spans="1:22" ht="15.75" thickBot="1" x14ac:dyDescent="0.3">
      <c r="A307" s="153">
        <v>2</v>
      </c>
      <c r="B307" s="15" t="s">
        <v>326</v>
      </c>
      <c r="C307" s="16">
        <v>264</v>
      </c>
      <c r="D307" s="16">
        <v>257</v>
      </c>
      <c r="E307" s="16">
        <v>11.9</v>
      </c>
      <c r="F307" s="16">
        <v>19.600000000000001</v>
      </c>
      <c r="G307" s="16">
        <v>224.8</v>
      </c>
      <c r="H307" s="16">
        <v>122.55</v>
      </c>
      <c r="I307" s="16">
        <v>12.7</v>
      </c>
      <c r="J307" s="16">
        <v>128.88</v>
      </c>
      <c r="K307" s="16">
        <v>101.2</v>
      </c>
      <c r="L307" s="16">
        <v>16369.03</v>
      </c>
      <c r="M307" s="16">
        <v>1240.0999999999999</v>
      </c>
      <c r="N307" s="16">
        <v>698.3</v>
      </c>
      <c r="O307" s="16">
        <v>112.7</v>
      </c>
      <c r="P307" s="16">
        <v>5549.34</v>
      </c>
      <c r="Q307" s="16">
        <v>431.86</v>
      </c>
      <c r="R307" s="16">
        <v>328.23</v>
      </c>
      <c r="S307" s="17">
        <v>65.62</v>
      </c>
      <c r="T307" s="75">
        <v>4</v>
      </c>
      <c r="U307" s="153">
        <v>2</v>
      </c>
      <c r="V307" s="153">
        <v>2</v>
      </c>
    </row>
    <row r="308" spans="1:22" ht="15.75" thickBot="1" x14ac:dyDescent="0.3">
      <c r="A308" s="154">
        <v>1</v>
      </c>
      <c r="B308" s="137" t="s">
        <v>321</v>
      </c>
      <c r="C308" s="138">
        <v>222</v>
      </c>
      <c r="D308" s="138">
        <v>209</v>
      </c>
      <c r="E308" s="138">
        <v>13</v>
      </c>
      <c r="F308" s="138">
        <v>20.6</v>
      </c>
      <c r="G308" s="138">
        <v>180.8</v>
      </c>
      <c r="H308" s="138">
        <v>98</v>
      </c>
      <c r="I308" s="138">
        <v>10.199999999999999</v>
      </c>
      <c r="J308" s="138">
        <v>110.51</v>
      </c>
      <c r="K308" s="138">
        <v>86</v>
      </c>
      <c r="L308" s="138">
        <v>9471.8700000000008</v>
      </c>
      <c r="M308" s="138">
        <v>853.3</v>
      </c>
      <c r="N308" s="138">
        <v>490.61</v>
      </c>
      <c r="O308" s="138">
        <v>92.58</v>
      </c>
      <c r="P308" s="138">
        <v>3138.43</v>
      </c>
      <c r="Q308" s="138">
        <v>300.33</v>
      </c>
      <c r="R308" s="138">
        <v>229.17</v>
      </c>
      <c r="S308" s="139">
        <v>53.29</v>
      </c>
      <c r="T308" s="79">
        <v>5</v>
      </c>
      <c r="U308" s="154">
        <v>1</v>
      </c>
      <c r="V308" s="154">
        <v>1</v>
      </c>
    </row>
    <row r="309" spans="1:22" ht="15.75" thickBot="1" x14ac:dyDescent="0.3">
      <c r="A309" s="154">
        <v>1</v>
      </c>
      <c r="B309" s="38" t="s">
        <v>322</v>
      </c>
      <c r="C309" s="39">
        <v>229</v>
      </c>
      <c r="D309" s="39">
        <v>210</v>
      </c>
      <c r="E309" s="39">
        <v>14.5</v>
      </c>
      <c r="F309" s="39">
        <v>23.7</v>
      </c>
      <c r="G309" s="39">
        <v>181.6</v>
      </c>
      <c r="H309" s="39">
        <v>97.75</v>
      </c>
      <c r="I309" s="39">
        <v>10.199999999999999</v>
      </c>
      <c r="J309" s="39">
        <v>126.77</v>
      </c>
      <c r="K309" s="39">
        <v>99.5</v>
      </c>
      <c r="L309" s="39">
        <v>11328.82</v>
      </c>
      <c r="M309" s="39">
        <v>989.4</v>
      </c>
      <c r="N309" s="39">
        <v>574.62</v>
      </c>
      <c r="O309" s="39">
        <v>94.53</v>
      </c>
      <c r="P309" s="39">
        <v>3663.55</v>
      </c>
      <c r="Q309" s="39">
        <v>348.91</v>
      </c>
      <c r="R309" s="39">
        <v>266.49</v>
      </c>
      <c r="S309" s="40">
        <v>53.76</v>
      </c>
      <c r="T309" s="79">
        <v>6</v>
      </c>
      <c r="U309" s="154">
        <v>1</v>
      </c>
      <c r="V309" s="154">
        <v>1</v>
      </c>
    </row>
  </sheetData>
  <sortState ref="A306:U307">
    <sortCondition ref="M306:M307"/>
  </sortState>
  <mergeCells count="3">
    <mergeCell ref="B1:B2"/>
    <mergeCell ref="C1:I1"/>
    <mergeCell ref="L1:S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9"/>
  <sheetViews>
    <sheetView topLeftCell="A232" workbookViewId="0">
      <selection activeCell="H28" sqref="H28"/>
    </sheetView>
  </sheetViews>
  <sheetFormatPr defaultRowHeight="15" x14ac:dyDescent="0.25"/>
  <sheetData>
    <row r="1" spans="1:22" ht="79.5" thickBot="1" x14ac:dyDescent="0.3">
      <c r="B1" s="293" t="s">
        <v>5</v>
      </c>
      <c r="C1" s="295" t="s">
        <v>6</v>
      </c>
      <c r="D1" s="296"/>
      <c r="E1" s="296"/>
      <c r="F1" s="296"/>
      <c r="G1" s="296"/>
      <c r="H1" s="296"/>
      <c r="I1" s="297"/>
      <c r="J1" s="1" t="s">
        <v>7</v>
      </c>
      <c r="K1" s="1" t="s">
        <v>9</v>
      </c>
      <c r="L1" s="295" t="s">
        <v>11</v>
      </c>
      <c r="M1" s="296"/>
      <c r="N1" s="296"/>
      <c r="O1" s="296"/>
      <c r="P1" s="296"/>
      <c r="Q1" s="296"/>
      <c r="R1" s="296"/>
      <c r="S1" s="297"/>
    </row>
    <row r="2" spans="1:22" ht="34.5" thickBot="1" x14ac:dyDescent="0.3">
      <c r="A2" s="216" t="s">
        <v>418</v>
      </c>
      <c r="B2" s="294"/>
      <c r="C2" s="7" t="s">
        <v>12</v>
      </c>
      <c r="D2" s="7" t="s">
        <v>13</v>
      </c>
      <c r="E2" s="7" t="s">
        <v>0</v>
      </c>
      <c r="F2" s="7" t="s">
        <v>1</v>
      </c>
      <c r="G2" s="7" t="s">
        <v>14</v>
      </c>
      <c r="H2" s="7" t="s">
        <v>15</v>
      </c>
      <c r="I2" s="7" t="s">
        <v>16</v>
      </c>
      <c r="J2" s="8" t="s">
        <v>8</v>
      </c>
      <c r="K2" s="8" t="s">
        <v>10</v>
      </c>
      <c r="L2" s="7" t="s">
        <v>17</v>
      </c>
      <c r="M2" s="7" t="s">
        <v>18</v>
      </c>
      <c r="N2" s="7" t="s">
        <v>19</v>
      </c>
      <c r="O2" s="7" t="s">
        <v>20</v>
      </c>
      <c r="P2" s="7" t="s">
        <v>21</v>
      </c>
      <c r="Q2" s="7" t="s">
        <v>22</v>
      </c>
      <c r="R2" s="7" t="s">
        <v>45</v>
      </c>
      <c r="S2" s="7" t="s">
        <v>46</v>
      </c>
      <c r="U2" s="216" t="s">
        <v>417</v>
      </c>
      <c r="V2" s="216" t="s">
        <v>418</v>
      </c>
    </row>
    <row r="3" spans="1:22" ht="15.75" thickBot="1" x14ac:dyDescent="0.3">
      <c r="A3" s="28"/>
      <c r="B3" s="38" t="s">
        <v>32</v>
      </c>
      <c r="C3" s="39">
        <v>198</v>
      </c>
      <c r="D3" s="39">
        <v>99</v>
      </c>
      <c r="E3" s="39">
        <v>4.5</v>
      </c>
      <c r="F3" s="39">
        <v>7</v>
      </c>
      <c r="G3" s="39">
        <v>184</v>
      </c>
      <c r="H3" s="39">
        <v>47.25</v>
      </c>
      <c r="I3" s="39">
        <v>11</v>
      </c>
      <c r="J3" s="39">
        <v>23.18</v>
      </c>
      <c r="K3" s="39">
        <v>18.2</v>
      </c>
      <c r="L3" s="39">
        <v>1581.56</v>
      </c>
      <c r="M3" s="39">
        <v>159.80000000000001</v>
      </c>
      <c r="N3" s="39">
        <v>89.88</v>
      </c>
      <c r="O3" s="39">
        <v>82.6</v>
      </c>
      <c r="P3" s="39">
        <v>113.62</v>
      </c>
      <c r="Q3" s="39">
        <v>22.95</v>
      </c>
      <c r="R3" s="39">
        <v>17.86</v>
      </c>
      <c r="S3" s="40">
        <v>22.14</v>
      </c>
      <c r="T3" s="38">
        <v>0</v>
      </c>
      <c r="U3" s="28">
        <v>0</v>
      </c>
    </row>
    <row r="4" spans="1:22" x14ac:dyDescent="0.25">
      <c r="A4" s="33">
        <v>1</v>
      </c>
      <c r="B4" s="10" t="s">
        <v>23</v>
      </c>
      <c r="C4" s="11">
        <v>100</v>
      </c>
      <c r="D4" s="11">
        <v>55</v>
      </c>
      <c r="E4" s="11">
        <v>4.0999999999999996</v>
      </c>
      <c r="F4" s="11">
        <v>5.7</v>
      </c>
      <c r="G4" s="11">
        <v>88.6</v>
      </c>
      <c r="H4" s="11">
        <v>25.45</v>
      </c>
      <c r="I4" s="11">
        <v>7</v>
      </c>
      <c r="J4" s="11">
        <v>10.32</v>
      </c>
      <c r="K4" s="11">
        <v>8.1</v>
      </c>
      <c r="L4" s="11">
        <v>171.01</v>
      </c>
      <c r="M4" s="11">
        <v>34.200000000000003</v>
      </c>
      <c r="N4" s="11">
        <v>19.7</v>
      </c>
      <c r="O4" s="11">
        <v>40.700000000000003</v>
      </c>
      <c r="P4" s="11">
        <v>15.92</v>
      </c>
      <c r="Q4" s="11">
        <v>5.79</v>
      </c>
      <c r="R4" s="11">
        <v>4.57</v>
      </c>
      <c r="S4" s="12">
        <v>12.42</v>
      </c>
      <c r="T4" s="10">
        <v>1</v>
      </c>
      <c r="U4" s="33">
        <v>1</v>
      </c>
      <c r="V4" s="33">
        <v>1</v>
      </c>
    </row>
    <row r="5" spans="1:22" x14ac:dyDescent="0.25">
      <c r="A5" s="34">
        <v>2</v>
      </c>
      <c r="B5" s="13" t="s">
        <v>24</v>
      </c>
      <c r="C5" s="9">
        <v>117.6</v>
      </c>
      <c r="D5" s="9">
        <v>64</v>
      </c>
      <c r="E5" s="9">
        <v>3.8</v>
      </c>
      <c r="F5" s="9">
        <v>5.0999999999999996</v>
      </c>
      <c r="G5" s="9">
        <v>107.4</v>
      </c>
      <c r="H5" s="9">
        <v>30.1</v>
      </c>
      <c r="I5" s="9">
        <v>7</v>
      </c>
      <c r="J5" s="9">
        <v>11.03</v>
      </c>
      <c r="K5" s="9">
        <v>8.6999999999999993</v>
      </c>
      <c r="L5" s="9">
        <v>257.36</v>
      </c>
      <c r="M5" s="9">
        <v>43.8</v>
      </c>
      <c r="N5" s="9">
        <v>24.94</v>
      </c>
      <c r="O5" s="9">
        <v>48.3</v>
      </c>
      <c r="P5" s="9">
        <v>22.39</v>
      </c>
      <c r="Q5" s="9">
        <v>7</v>
      </c>
      <c r="R5" s="9">
        <v>5.49</v>
      </c>
      <c r="S5" s="14">
        <v>14.25</v>
      </c>
      <c r="T5" s="13">
        <v>1</v>
      </c>
      <c r="U5" s="34">
        <v>2</v>
      </c>
      <c r="V5" s="34">
        <v>2</v>
      </c>
    </row>
    <row r="6" spans="1:22" x14ac:dyDescent="0.25">
      <c r="A6" s="34">
        <v>3</v>
      </c>
      <c r="B6" s="13" t="s">
        <v>26</v>
      </c>
      <c r="C6" s="9">
        <v>137.4</v>
      </c>
      <c r="D6" s="9">
        <v>73</v>
      </c>
      <c r="E6" s="9">
        <v>3.8</v>
      </c>
      <c r="F6" s="9">
        <v>5.6</v>
      </c>
      <c r="G6" s="9">
        <v>126.2</v>
      </c>
      <c r="H6" s="9">
        <v>34.6</v>
      </c>
      <c r="I6" s="9">
        <v>7</v>
      </c>
      <c r="J6" s="9">
        <v>13.39</v>
      </c>
      <c r="K6" s="9">
        <v>10.5</v>
      </c>
      <c r="L6" s="9">
        <v>434.86</v>
      </c>
      <c r="M6" s="9">
        <v>63.3</v>
      </c>
      <c r="N6" s="9">
        <v>35.799999999999997</v>
      </c>
      <c r="O6" s="9">
        <v>56.98</v>
      </c>
      <c r="P6" s="9">
        <v>36.42</v>
      </c>
      <c r="Q6" s="9">
        <v>9.98</v>
      </c>
      <c r="R6" s="9">
        <v>7.76</v>
      </c>
      <c r="S6" s="14">
        <v>16.489999999999998</v>
      </c>
      <c r="T6" s="13">
        <v>1</v>
      </c>
      <c r="U6" s="34">
        <v>3</v>
      </c>
      <c r="V6" s="34">
        <v>3</v>
      </c>
    </row>
    <row r="7" spans="1:22" x14ac:dyDescent="0.25">
      <c r="A7" s="34">
        <v>4</v>
      </c>
      <c r="B7" s="13" t="s">
        <v>28</v>
      </c>
      <c r="C7" s="9">
        <v>157</v>
      </c>
      <c r="D7" s="9">
        <v>82</v>
      </c>
      <c r="E7" s="9">
        <v>4</v>
      </c>
      <c r="F7" s="9">
        <v>5.9</v>
      </c>
      <c r="G7" s="9">
        <v>145.19999999999999</v>
      </c>
      <c r="H7" s="9">
        <v>39</v>
      </c>
      <c r="I7" s="9">
        <v>9</v>
      </c>
      <c r="J7" s="9">
        <v>16.18</v>
      </c>
      <c r="K7" s="9">
        <v>12.7</v>
      </c>
      <c r="L7" s="9">
        <v>689.28</v>
      </c>
      <c r="M7" s="9">
        <v>87.8</v>
      </c>
      <c r="N7" s="9">
        <v>49.55</v>
      </c>
      <c r="O7" s="9">
        <v>65.27</v>
      </c>
      <c r="P7" s="9">
        <v>54.43</v>
      </c>
      <c r="Q7" s="9">
        <v>13.27</v>
      </c>
      <c r="R7" s="9">
        <v>10.35</v>
      </c>
      <c r="S7" s="14">
        <v>18.34</v>
      </c>
      <c r="T7" s="13">
        <v>1</v>
      </c>
      <c r="U7" s="34">
        <v>4</v>
      </c>
      <c r="V7" s="34">
        <v>4</v>
      </c>
    </row>
    <row r="8" spans="1:22" x14ac:dyDescent="0.25">
      <c r="A8" s="34">
        <v>5</v>
      </c>
      <c r="B8" s="13" t="s">
        <v>30</v>
      </c>
      <c r="C8" s="9">
        <v>177</v>
      </c>
      <c r="D8" s="9">
        <v>91</v>
      </c>
      <c r="E8" s="9">
        <v>4.3</v>
      </c>
      <c r="F8" s="9">
        <v>6.5</v>
      </c>
      <c r="G8" s="9">
        <v>164</v>
      </c>
      <c r="H8" s="9">
        <v>43.35</v>
      </c>
      <c r="I8" s="9">
        <v>9</v>
      </c>
      <c r="J8" s="9">
        <v>19.579999999999998</v>
      </c>
      <c r="K8" s="9">
        <v>15.4</v>
      </c>
      <c r="L8" s="9">
        <v>1062.74</v>
      </c>
      <c r="M8" s="9">
        <v>120.1</v>
      </c>
      <c r="N8" s="9">
        <v>67.66</v>
      </c>
      <c r="O8" s="9">
        <v>73.680000000000007</v>
      </c>
      <c r="P8" s="9">
        <v>81.89</v>
      </c>
      <c r="Q8" s="9">
        <v>18</v>
      </c>
      <c r="R8" s="9">
        <v>13.98</v>
      </c>
      <c r="S8" s="14">
        <v>20.45</v>
      </c>
      <c r="T8" s="13">
        <v>1</v>
      </c>
      <c r="U8" s="34">
        <v>5</v>
      </c>
      <c r="V8" s="34">
        <v>5</v>
      </c>
    </row>
    <row r="9" spans="1:22" x14ac:dyDescent="0.25">
      <c r="A9" s="34">
        <v>6</v>
      </c>
      <c r="B9" s="13" t="s">
        <v>33</v>
      </c>
      <c r="C9" s="9">
        <v>200</v>
      </c>
      <c r="D9" s="9">
        <v>100</v>
      </c>
      <c r="E9" s="9">
        <v>5.5</v>
      </c>
      <c r="F9" s="9">
        <v>8</v>
      </c>
      <c r="G9" s="9">
        <v>184</v>
      </c>
      <c r="H9" s="9">
        <v>47.25</v>
      </c>
      <c r="I9" s="9">
        <v>11</v>
      </c>
      <c r="J9" s="9">
        <v>27.16</v>
      </c>
      <c r="K9" s="9">
        <v>21.3</v>
      </c>
      <c r="L9" s="9">
        <v>1844.26</v>
      </c>
      <c r="M9" s="9">
        <v>184.4</v>
      </c>
      <c r="N9" s="9">
        <v>104.73</v>
      </c>
      <c r="O9" s="9">
        <v>82.41</v>
      </c>
      <c r="P9" s="9">
        <v>133.91</v>
      </c>
      <c r="Q9" s="9">
        <v>26.78</v>
      </c>
      <c r="R9" s="9">
        <v>20.97</v>
      </c>
      <c r="S9" s="14">
        <v>22.21</v>
      </c>
      <c r="T9" s="13">
        <v>1</v>
      </c>
      <c r="U9" s="34">
        <v>6</v>
      </c>
      <c r="V9" s="34">
        <v>6</v>
      </c>
    </row>
    <row r="10" spans="1:22" x14ac:dyDescent="0.25">
      <c r="A10" s="34">
        <v>7</v>
      </c>
      <c r="B10" s="13" t="s">
        <v>36</v>
      </c>
      <c r="C10" s="9">
        <v>248</v>
      </c>
      <c r="D10" s="9">
        <v>124</v>
      </c>
      <c r="E10" s="9">
        <v>5</v>
      </c>
      <c r="F10" s="9">
        <v>8</v>
      </c>
      <c r="G10" s="9">
        <v>232</v>
      </c>
      <c r="H10" s="9">
        <v>59.5</v>
      </c>
      <c r="I10" s="9">
        <v>12</v>
      </c>
      <c r="J10" s="9">
        <v>32.68</v>
      </c>
      <c r="K10" s="9">
        <v>25.7</v>
      </c>
      <c r="L10" s="9">
        <v>3537.11</v>
      </c>
      <c r="M10" s="9">
        <v>285.3</v>
      </c>
      <c r="N10" s="9">
        <v>159.68</v>
      </c>
      <c r="O10" s="9">
        <v>104.04</v>
      </c>
      <c r="P10" s="9">
        <v>254.85</v>
      </c>
      <c r="Q10" s="9">
        <v>41.11</v>
      </c>
      <c r="R10" s="9">
        <v>31.8</v>
      </c>
      <c r="S10" s="14">
        <v>27.93</v>
      </c>
      <c r="T10" s="13">
        <v>1</v>
      </c>
      <c r="U10" s="34">
        <v>7</v>
      </c>
      <c r="V10" s="34">
        <v>7</v>
      </c>
    </row>
    <row r="11" spans="1:22" x14ac:dyDescent="0.25">
      <c r="A11" s="34">
        <v>8</v>
      </c>
      <c r="B11" s="13" t="s">
        <v>40</v>
      </c>
      <c r="C11" s="9">
        <v>298</v>
      </c>
      <c r="D11" s="9">
        <v>149</v>
      </c>
      <c r="E11" s="9">
        <v>5.5</v>
      </c>
      <c r="F11" s="9">
        <v>8</v>
      </c>
      <c r="G11" s="9">
        <v>282</v>
      </c>
      <c r="H11" s="9">
        <v>71.75</v>
      </c>
      <c r="I11" s="9">
        <v>13</v>
      </c>
      <c r="J11" s="9">
        <v>40.799999999999997</v>
      </c>
      <c r="K11" s="9">
        <v>32</v>
      </c>
      <c r="L11" s="9">
        <v>6318.22</v>
      </c>
      <c r="M11" s="9">
        <v>424</v>
      </c>
      <c r="N11" s="9">
        <v>237.53</v>
      </c>
      <c r="O11" s="9">
        <v>124.44</v>
      </c>
      <c r="P11" s="9">
        <v>442</v>
      </c>
      <c r="Q11" s="9">
        <v>59.33</v>
      </c>
      <c r="R11" s="9">
        <v>45.88</v>
      </c>
      <c r="S11" s="14">
        <v>32.909999999999997</v>
      </c>
      <c r="T11" s="13">
        <v>1</v>
      </c>
      <c r="U11" s="34">
        <v>8</v>
      </c>
      <c r="V11" s="34">
        <v>8</v>
      </c>
    </row>
    <row r="12" spans="1:22" x14ac:dyDescent="0.25">
      <c r="A12" s="34">
        <v>9</v>
      </c>
      <c r="B12" s="13" t="s">
        <v>44</v>
      </c>
      <c r="C12" s="9">
        <v>346</v>
      </c>
      <c r="D12" s="9">
        <v>174</v>
      </c>
      <c r="E12" s="9">
        <v>6</v>
      </c>
      <c r="F12" s="9">
        <v>9</v>
      </c>
      <c r="G12" s="9">
        <v>328</v>
      </c>
      <c r="H12" s="9">
        <v>84</v>
      </c>
      <c r="I12" s="9">
        <v>14</v>
      </c>
      <c r="J12" s="9">
        <v>52.68</v>
      </c>
      <c r="K12" s="9">
        <v>41.4</v>
      </c>
      <c r="L12" s="9">
        <v>11094.49</v>
      </c>
      <c r="M12" s="9">
        <v>641.29999999999995</v>
      </c>
      <c r="N12" s="9">
        <v>358.09</v>
      </c>
      <c r="O12" s="9">
        <v>145.12</v>
      </c>
      <c r="P12" s="9">
        <v>791.54</v>
      </c>
      <c r="Q12" s="9">
        <v>90.98</v>
      </c>
      <c r="R12" s="9">
        <v>70.11</v>
      </c>
      <c r="S12" s="14">
        <v>38.76</v>
      </c>
      <c r="T12" s="13">
        <v>1</v>
      </c>
      <c r="U12" s="34">
        <v>9</v>
      </c>
      <c r="V12" s="34">
        <v>9</v>
      </c>
    </row>
    <row r="13" spans="1:22" x14ac:dyDescent="0.25">
      <c r="A13" s="34">
        <v>10</v>
      </c>
      <c r="B13" s="13" t="s">
        <v>50</v>
      </c>
      <c r="C13" s="9">
        <v>396</v>
      </c>
      <c r="D13" s="9">
        <v>199</v>
      </c>
      <c r="E13" s="9">
        <v>7</v>
      </c>
      <c r="F13" s="9">
        <v>11</v>
      </c>
      <c r="G13" s="9">
        <v>374</v>
      </c>
      <c r="H13" s="9">
        <v>96</v>
      </c>
      <c r="I13" s="9">
        <v>16</v>
      </c>
      <c r="J13" s="9">
        <v>72.16</v>
      </c>
      <c r="K13" s="9">
        <v>56.6</v>
      </c>
      <c r="L13" s="9">
        <v>20018.830000000002</v>
      </c>
      <c r="M13" s="9">
        <v>1011.1</v>
      </c>
      <c r="N13" s="9">
        <v>563.92999999999995</v>
      </c>
      <c r="O13" s="9">
        <v>166.56</v>
      </c>
      <c r="P13" s="9">
        <v>1447.14</v>
      </c>
      <c r="Q13" s="9">
        <v>145.44</v>
      </c>
      <c r="R13" s="9">
        <v>111.97</v>
      </c>
      <c r="S13" s="14">
        <v>44.78</v>
      </c>
      <c r="T13" s="13">
        <v>1</v>
      </c>
      <c r="U13" s="34">
        <v>10</v>
      </c>
      <c r="V13" s="34">
        <v>10</v>
      </c>
    </row>
    <row r="14" spans="1:22" x14ac:dyDescent="0.25">
      <c r="A14" s="34">
        <v>11</v>
      </c>
      <c r="B14" s="13" t="s">
        <v>54</v>
      </c>
      <c r="C14" s="9">
        <v>446</v>
      </c>
      <c r="D14" s="9">
        <v>199</v>
      </c>
      <c r="E14" s="9">
        <v>8</v>
      </c>
      <c r="F14" s="9">
        <v>12</v>
      </c>
      <c r="G14" s="9">
        <v>422</v>
      </c>
      <c r="H14" s="9">
        <v>95.5</v>
      </c>
      <c r="I14" s="9">
        <v>18</v>
      </c>
      <c r="J14" s="9">
        <v>84.3</v>
      </c>
      <c r="K14" s="9">
        <v>66.2</v>
      </c>
      <c r="L14" s="9">
        <v>28697.35</v>
      </c>
      <c r="M14" s="9">
        <v>1286.9000000000001</v>
      </c>
      <c r="N14" s="9">
        <v>725.06</v>
      </c>
      <c r="O14" s="9">
        <v>184.5</v>
      </c>
      <c r="P14" s="9">
        <v>1580.03</v>
      </c>
      <c r="Q14" s="9">
        <v>158.80000000000001</v>
      </c>
      <c r="R14" s="9">
        <v>123.29</v>
      </c>
      <c r="S14" s="14">
        <v>43.29</v>
      </c>
      <c r="T14" s="13">
        <v>1</v>
      </c>
      <c r="U14" s="34">
        <v>11</v>
      </c>
      <c r="V14" s="34">
        <v>11</v>
      </c>
    </row>
    <row r="15" spans="1:22" x14ac:dyDescent="0.25">
      <c r="A15" s="34">
        <v>12</v>
      </c>
      <c r="B15" s="13" t="s">
        <v>58</v>
      </c>
      <c r="C15" s="9">
        <v>492</v>
      </c>
      <c r="D15" s="9">
        <v>199</v>
      </c>
      <c r="E15" s="9">
        <v>8.8000000000000007</v>
      </c>
      <c r="F15" s="9">
        <v>12</v>
      </c>
      <c r="G15" s="9">
        <v>468</v>
      </c>
      <c r="H15" s="9">
        <v>95.1</v>
      </c>
      <c r="I15" s="9">
        <v>20</v>
      </c>
      <c r="J15" s="9">
        <v>92.38</v>
      </c>
      <c r="K15" s="9">
        <v>72.5</v>
      </c>
      <c r="L15" s="9">
        <v>36841.89</v>
      </c>
      <c r="M15" s="9">
        <v>1497.6</v>
      </c>
      <c r="N15" s="9">
        <v>853.45</v>
      </c>
      <c r="O15" s="9">
        <v>199.7</v>
      </c>
      <c r="P15" s="9">
        <v>1581.96</v>
      </c>
      <c r="Q15" s="9">
        <v>158.99</v>
      </c>
      <c r="R15" s="9">
        <v>124.86</v>
      </c>
      <c r="S15" s="14">
        <v>41.38</v>
      </c>
      <c r="T15" s="13">
        <v>1</v>
      </c>
      <c r="U15" s="34">
        <v>12</v>
      </c>
      <c r="V15" s="34">
        <v>12</v>
      </c>
    </row>
    <row r="16" spans="1:22" x14ac:dyDescent="0.25">
      <c r="A16" s="34">
        <v>13</v>
      </c>
      <c r="B16" s="13" t="s">
        <v>67</v>
      </c>
      <c r="C16" s="9">
        <v>596</v>
      </c>
      <c r="D16" s="9">
        <v>199</v>
      </c>
      <c r="E16" s="9">
        <v>10</v>
      </c>
      <c r="F16" s="9">
        <v>15</v>
      </c>
      <c r="G16" s="9">
        <v>566</v>
      </c>
      <c r="H16" s="9">
        <v>94.5</v>
      </c>
      <c r="I16" s="9">
        <v>22</v>
      </c>
      <c r="J16" s="9">
        <v>120.45</v>
      </c>
      <c r="K16" s="9">
        <v>94.6</v>
      </c>
      <c r="L16" s="9">
        <v>68715.899999999994</v>
      </c>
      <c r="M16" s="9">
        <v>2305.9</v>
      </c>
      <c r="N16" s="9">
        <v>1325.36</v>
      </c>
      <c r="O16" s="9">
        <v>238.85</v>
      </c>
      <c r="P16" s="9">
        <v>1979.66</v>
      </c>
      <c r="Q16" s="9">
        <v>198.96</v>
      </c>
      <c r="R16" s="9">
        <v>157.63999999999999</v>
      </c>
      <c r="S16" s="14">
        <v>40.54</v>
      </c>
      <c r="T16" s="13">
        <v>1</v>
      </c>
      <c r="U16" s="34">
        <v>14</v>
      </c>
      <c r="V16" s="34">
        <v>13</v>
      </c>
    </row>
    <row r="17" spans="1:22" x14ac:dyDescent="0.25">
      <c r="A17" s="34">
        <v>14</v>
      </c>
      <c r="B17" s="13" t="s">
        <v>63</v>
      </c>
      <c r="C17" s="9">
        <v>543</v>
      </c>
      <c r="D17" s="9">
        <v>220</v>
      </c>
      <c r="E17" s="9">
        <v>9.5</v>
      </c>
      <c r="F17" s="9">
        <v>13.5</v>
      </c>
      <c r="G17" s="9">
        <v>516</v>
      </c>
      <c r="H17" s="9">
        <v>105.25</v>
      </c>
      <c r="I17" s="9">
        <v>24</v>
      </c>
      <c r="J17" s="9">
        <v>113.36</v>
      </c>
      <c r="K17" s="9">
        <v>89</v>
      </c>
      <c r="L17" s="9">
        <v>55677.42</v>
      </c>
      <c r="M17" s="9">
        <v>2050.6999999999998</v>
      </c>
      <c r="N17" s="9">
        <v>1164.94</v>
      </c>
      <c r="O17" s="9">
        <v>221.62</v>
      </c>
      <c r="P17" s="9">
        <v>2405.54</v>
      </c>
      <c r="Q17" s="9">
        <v>218.69</v>
      </c>
      <c r="R17" s="9">
        <v>171.67</v>
      </c>
      <c r="S17" s="14">
        <v>46.06</v>
      </c>
      <c r="T17" s="13">
        <v>1</v>
      </c>
      <c r="U17" s="34">
        <v>13</v>
      </c>
      <c r="V17" s="34">
        <v>14</v>
      </c>
    </row>
    <row r="18" spans="1:22" ht="15.75" thickBot="1" x14ac:dyDescent="0.3">
      <c r="A18" s="35">
        <v>15</v>
      </c>
      <c r="B18" s="15" t="s">
        <v>71</v>
      </c>
      <c r="C18" s="16">
        <v>691</v>
      </c>
      <c r="D18" s="16">
        <v>260</v>
      </c>
      <c r="E18" s="16">
        <v>12</v>
      </c>
      <c r="F18" s="16">
        <v>15.5</v>
      </c>
      <c r="G18" s="16">
        <v>660</v>
      </c>
      <c r="H18" s="16">
        <v>124</v>
      </c>
      <c r="I18" s="16">
        <v>24</v>
      </c>
      <c r="J18" s="16">
        <v>164.74</v>
      </c>
      <c r="K18" s="16">
        <v>129.30000000000001</v>
      </c>
      <c r="L18" s="16">
        <v>125922.2</v>
      </c>
      <c r="M18" s="16">
        <v>3644.6</v>
      </c>
      <c r="N18" s="16">
        <v>2094.79</v>
      </c>
      <c r="O18" s="16">
        <v>276.47000000000003</v>
      </c>
      <c r="P18" s="16">
        <v>4557.3500000000004</v>
      </c>
      <c r="Q18" s="16">
        <v>350.57</v>
      </c>
      <c r="R18" s="16">
        <v>276.64</v>
      </c>
      <c r="S18" s="17">
        <v>52.6</v>
      </c>
      <c r="T18" s="15">
        <v>1</v>
      </c>
      <c r="U18" s="35">
        <v>15</v>
      </c>
      <c r="V18" s="35">
        <v>15</v>
      </c>
    </row>
    <row r="19" spans="1:22" x14ac:dyDescent="0.25">
      <c r="A19" s="33">
        <v>1</v>
      </c>
      <c r="B19" s="10" t="s">
        <v>25</v>
      </c>
      <c r="C19" s="11">
        <v>120</v>
      </c>
      <c r="D19" s="11">
        <v>64</v>
      </c>
      <c r="E19" s="11">
        <v>4.4000000000000004</v>
      </c>
      <c r="F19" s="11">
        <v>6.3</v>
      </c>
      <c r="G19" s="11">
        <v>107.4</v>
      </c>
      <c r="H19" s="11">
        <v>29.8</v>
      </c>
      <c r="I19" s="11">
        <v>7</v>
      </c>
      <c r="J19" s="11">
        <v>13.21</v>
      </c>
      <c r="K19" s="11">
        <v>10.4</v>
      </c>
      <c r="L19" s="11">
        <v>317.75</v>
      </c>
      <c r="M19" s="11">
        <v>53</v>
      </c>
      <c r="N19" s="11">
        <v>30.36</v>
      </c>
      <c r="O19" s="11">
        <v>49.04</v>
      </c>
      <c r="P19" s="11">
        <v>27.67</v>
      </c>
      <c r="Q19" s="11">
        <v>8.65</v>
      </c>
      <c r="R19" s="11">
        <v>6.79</v>
      </c>
      <c r="S19" s="12">
        <v>14.47</v>
      </c>
      <c r="T19" s="10">
        <v>2</v>
      </c>
      <c r="U19" s="33">
        <v>1</v>
      </c>
      <c r="V19" s="33">
        <v>1</v>
      </c>
    </row>
    <row r="20" spans="1:22" x14ac:dyDescent="0.25">
      <c r="A20" s="34">
        <v>2</v>
      </c>
      <c r="B20" s="13" t="s">
        <v>27</v>
      </c>
      <c r="C20" s="9">
        <v>140</v>
      </c>
      <c r="D20" s="9">
        <v>73</v>
      </c>
      <c r="E20" s="9">
        <v>4.7</v>
      </c>
      <c r="F20" s="9">
        <v>6.9</v>
      </c>
      <c r="G20" s="9">
        <v>126.2</v>
      </c>
      <c r="H20" s="9">
        <v>34.15</v>
      </c>
      <c r="I20" s="9">
        <v>7</v>
      </c>
      <c r="J20" s="9">
        <v>16.43</v>
      </c>
      <c r="K20" s="9">
        <v>12.9</v>
      </c>
      <c r="L20" s="9">
        <v>541.22</v>
      </c>
      <c r="M20" s="9">
        <v>77.3</v>
      </c>
      <c r="N20" s="9">
        <v>44.17</v>
      </c>
      <c r="O20" s="9">
        <v>57.4</v>
      </c>
      <c r="P20" s="9">
        <v>44.92</v>
      </c>
      <c r="Q20" s="9">
        <v>12.31</v>
      </c>
      <c r="R20" s="9">
        <v>9.6199999999999992</v>
      </c>
      <c r="S20" s="14">
        <v>16.54</v>
      </c>
      <c r="T20" s="13">
        <v>2</v>
      </c>
      <c r="U20" s="34">
        <v>2</v>
      </c>
      <c r="V20" s="34">
        <v>2</v>
      </c>
    </row>
    <row r="21" spans="1:22" x14ac:dyDescent="0.25">
      <c r="A21" s="34">
        <v>3</v>
      </c>
      <c r="B21" s="13" t="s">
        <v>29</v>
      </c>
      <c r="C21" s="9">
        <v>160</v>
      </c>
      <c r="D21" s="9">
        <v>82</v>
      </c>
      <c r="E21" s="9">
        <v>5</v>
      </c>
      <c r="F21" s="9">
        <v>7.4</v>
      </c>
      <c r="G21" s="9">
        <v>145.19999999999999</v>
      </c>
      <c r="H21" s="9">
        <v>38.5</v>
      </c>
      <c r="I21" s="9">
        <v>9</v>
      </c>
      <c r="J21" s="9">
        <v>20.09</v>
      </c>
      <c r="K21" s="9">
        <v>15.8</v>
      </c>
      <c r="L21" s="9">
        <v>869.29</v>
      </c>
      <c r="M21" s="9">
        <v>108.7</v>
      </c>
      <c r="N21" s="9">
        <v>61.93</v>
      </c>
      <c r="O21" s="9">
        <v>65.78</v>
      </c>
      <c r="P21" s="9">
        <v>68.31</v>
      </c>
      <c r="Q21" s="9">
        <v>16.66</v>
      </c>
      <c r="R21" s="9">
        <v>13.05</v>
      </c>
      <c r="S21" s="14">
        <v>18.440000000000001</v>
      </c>
      <c r="T21" s="13">
        <v>2</v>
      </c>
      <c r="U21" s="34">
        <v>3</v>
      </c>
      <c r="V21" s="34">
        <v>3</v>
      </c>
    </row>
    <row r="22" spans="1:22" x14ac:dyDescent="0.25">
      <c r="A22" s="34">
        <v>4</v>
      </c>
      <c r="B22" s="13" t="s">
        <v>31</v>
      </c>
      <c r="C22" s="9">
        <v>180</v>
      </c>
      <c r="D22" s="9">
        <v>91</v>
      </c>
      <c r="E22" s="9">
        <v>5.3</v>
      </c>
      <c r="F22" s="9">
        <v>8</v>
      </c>
      <c r="G22" s="9">
        <v>164</v>
      </c>
      <c r="H22" s="9">
        <v>42.85</v>
      </c>
      <c r="I22" s="9">
        <v>9</v>
      </c>
      <c r="J22" s="9">
        <v>23.95</v>
      </c>
      <c r="K22" s="9">
        <v>18.8</v>
      </c>
      <c r="L22" s="9">
        <v>1316.96</v>
      </c>
      <c r="M22" s="9">
        <v>146.30000000000001</v>
      </c>
      <c r="N22" s="9">
        <v>83.21</v>
      </c>
      <c r="O22" s="9">
        <v>74.16</v>
      </c>
      <c r="P22" s="9">
        <v>100.85</v>
      </c>
      <c r="Q22" s="9">
        <v>22.16</v>
      </c>
      <c r="R22" s="9">
        <v>17.3</v>
      </c>
      <c r="S22" s="14">
        <v>20.52</v>
      </c>
      <c r="T22" s="13">
        <v>2</v>
      </c>
      <c r="U22" s="34">
        <v>4</v>
      </c>
      <c r="V22" s="34">
        <v>4</v>
      </c>
    </row>
    <row r="23" spans="1:22" x14ac:dyDescent="0.25">
      <c r="A23" s="34">
        <v>5</v>
      </c>
      <c r="B23" s="13" t="s">
        <v>34</v>
      </c>
      <c r="C23" s="9">
        <v>203</v>
      </c>
      <c r="D23" s="9">
        <v>101</v>
      </c>
      <c r="E23" s="9">
        <v>6.5</v>
      </c>
      <c r="F23" s="9">
        <v>9.5</v>
      </c>
      <c r="G23" s="9">
        <v>184</v>
      </c>
      <c r="H23" s="9">
        <v>47.25</v>
      </c>
      <c r="I23" s="9">
        <v>11</v>
      </c>
      <c r="J23" s="9">
        <v>32.19</v>
      </c>
      <c r="K23" s="9">
        <v>25.3</v>
      </c>
      <c r="L23" s="9">
        <v>2218.4899999999998</v>
      </c>
      <c r="M23" s="9">
        <v>218.6</v>
      </c>
      <c r="N23" s="9">
        <v>124.99</v>
      </c>
      <c r="O23" s="9">
        <v>83.02</v>
      </c>
      <c r="P23" s="9">
        <v>163.93</v>
      </c>
      <c r="Q23" s="9">
        <v>32.46</v>
      </c>
      <c r="R23" s="9">
        <v>25.5</v>
      </c>
      <c r="S23" s="14">
        <v>22.57</v>
      </c>
      <c r="T23" s="13">
        <v>2</v>
      </c>
      <c r="U23" s="34">
        <v>5</v>
      </c>
      <c r="V23" s="34">
        <v>5</v>
      </c>
    </row>
    <row r="24" spans="1:22" x14ac:dyDescent="0.25">
      <c r="A24" s="34">
        <v>6</v>
      </c>
      <c r="B24" s="13" t="s">
        <v>37</v>
      </c>
      <c r="C24" s="9">
        <v>250</v>
      </c>
      <c r="D24" s="9">
        <v>125</v>
      </c>
      <c r="E24" s="9">
        <v>6</v>
      </c>
      <c r="F24" s="9">
        <v>9</v>
      </c>
      <c r="G24" s="9">
        <v>232</v>
      </c>
      <c r="H24" s="9">
        <v>59.5</v>
      </c>
      <c r="I24" s="9">
        <v>12</v>
      </c>
      <c r="J24" s="9">
        <v>37.659999999999997</v>
      </c>
      <c r="K24" s="9">
        <v>29.6</v>
      </c>
      <c r="L24" s="9">
        <v>4051.73</v>
      </c>
      <c r="M24" s="9">
        <v>324.10000000000002</v>
      </c>
      <c r="N24" s="9">
        <v>182.93</v>
      </c>
      <c r="O24" s="9">
        <v>103.73</v>
      </c>
      <c r="P24" s="9">
        <v>293.85000000000002</v>
      </c>
      <c r="Q24" s="9">
        <v>47.02</v>
      </c>
      <c r="R24" s="9">
        <v>36.549999999999997</v>
      </c>
      <c r="S24" s="14">
        <v>27.93</v>
      </c>
      <c r="T24" s="13">
        <v>2</v>
      </c>
      <c r="U24" s="34">
        <v>6</v>
      </c>
      <c r="V24" s="34">
        <v>6</v>
      </c>
    </row>
    <row r="25" spans="1:22" x14ac:dyDescent="0.25">
      <c r="A25" s="34">
        <v>7</v>
      </c>
      <c r="B25" s="13" t="s">
        <v>41</v>
      </c>
      <c r="C25" s="9">
        <v>300</v>
      </c>
      <c r="D25" s="9">
        <v>150</v>
      </c>
      <c r="E25" s="9">
        <v>6.5</v>
      </c>
      <c r="F25" s="9">
        <v>9</v>
      </c>
      <c r="G25" s="9">
        <v>282</v>
      </c>
      <c r="H25" s="9">
        <v>71.75</v>
      </c>
      <c r="I25" s="9">
        <v>13</v>
      </c>
      <c r="J25" s="9">
        <v>46.78</v>
      </c>
      <c r="K25" s="9">
        <v>36.700000000000003</v>
      </c>
      <c r="L25" s="9">
        <v>7209.26</v>
      </c>
      <c r="M25" s="9">
        <v>480.6</v>
      </c>
      <c r="N25" s="9">
        <v>271.06</v>
      </c>
      <c r="O25" s="9">
        <v>124.14</v>
      </c>
      <c r="P25" s="9">
        <v>507.53</v>
      </c>
      <c r="Q25" s="9">
        <v>67.67</v>
      </c>
      <c r="R25" s="9">
        <v>52.56</v>
      </c>
      <c r="S25" s="14">
        <v>32.94</v>
      </c>
      <c r="T25" s="13">
        <v>2</v>
      </c>
      <c r="U25" s="34">
        <v>7</v>
      </c>
      <c r="V25" s="34">
        <v>7</v>
      </c>
    </row>
    <row r="26" spans="1:22" x14ac:dyDescent="0.25">
      <c r="A26" s="34">
        <v>8</v>
      </c>
      <c r="B26" s="13" t="s">
        <v>47</v>
      </c>
      <c r="C26" s="9">
        <v>350</v>
      </c>
      <c r="D26" s="9">
        <v>175</v>
      </c>
      <c r="E26" s="9">
        <v>7</v>
      </c>
      <c r="F26" s="9">
        <v>11</v>
      </c>
      <c r="G26" s="9">
        <v>328</v>
      </c>
      <c r="H26" s="9">
        <v>84</v>
      </c>
      <c r="I26" s="9">
        <v>14</v>
      </c>
      <c r="J26" s="9">
        <v>63.14</v>
      </c>
      <c r="K26" s="9">
        <v>49.6</v>
      </c>
      <c r="L26" s="9">
        <v>13559.01</v>
      </c>
      <c r="M26" s="9">
        <v>774.8</v>
      </c>
      <c r="N26" s="9">
        <v>433.96</v>
      </c>
      <c r="O26" s="9">
        <v>146.54</v>
      </c>
      <c r="P26" s="9">
        <v>984.34</v>
      </c>
      <c r="Q26" s="9">
        <v>112.5</v>
      </c>
      <c r="R26" s="9">
        <v>86.79</v>
      </c>
      <c r="S26" s="14">
        <v>39.479999999999997</v>
      </c>
      <c r="T26" s="13">
        <v>2</v>
      </c>
      <c r="U26" s="34">
        <v>8</v>
      </c>
      <c r="V26" s="34">
        <v>8</v>
      </c>
    </row>
    <row r="27" spans="1:22" x14ac:dyDescent="0.25">
      <c r="A27" s="34">
        <v>9</v>
      </c>
      <c r="B27" s="13" t="s">
        <v>51</v>
      </c>
      <c r="C27" s="9">
        <v>400</v>
      </c>
      <c r="D27" s="9">
        <v>200</v>
      </c>
      <c r="E27" s="9">
        <v>8</v>
      </c>
      <c r="F27" s="9">
        <v>13</v>
      </c>
      <c r="G27" s="9">
        <v>374</v>
      </c>
      <c r="H27" s="9">
        <v>96</v>
      </c>
      <c r="I27" s="9">
        <v>16</v>
      </c>
      <c r="J27" s="9">
        <v>84.12</v>
      </c>
      <c r="K27" s="9">
        <v>66</v>
      </c>
      <c r="L27" s="9">
        <v>23704.43</v>
      </c>
      <c r="M27" s="9">
        <v>1185.2</v>
      </c>
      <c r="N27" s="9">
        <v>663.13</v>
      </c>
      <c r="O27" s="9">
        <v>167.87</v>
      </c>
      <c r="P27" s="9">
        <v>1736.39</v>
      </c>
      <c r="Q27" s="9">
        <v>173.64</v>
      </c>
      <c r="R27" s="9">
        <v>133.82</v>
      </c>
      <c r="S27" s="14">
        <v>45.43</v>
      </c>
      <c r="T27" s="13">
        <v>2</v>
      </c>
      <c r="U27" s="34">
        <v>9</v>
      </c>
      <c r="V27" s="34">
        <v>9</v>
      </c>
    </row>
    <row r="28" spans="1:22" x14ac:dyDescent="0.25">
      <c r="A28" s="34">
        <v>10</v>
      </c>
      <c r="B28" s="13" t="s">
        <v>59</v>
      </c>
      <c r="C28" s="9">
        <v>496</v>
      </c>
      <c r="D28" s="9">
        <v>199</v>
      </c>
      <c r="E28" s="9">
        <v>9</v>
      </c>
      <c r="F28" s="9">
        <v>14</v>
      </c>
      <c r="G28" s="9">
        <v>468</v>
      </c>
      <c r="H28" s="9">
        <v>95</v>
      </c>
      <c r="I28" s="9">
        <v>20</v>
      </c>
      <c r="J28" s="9">
        <v>101.27</v>
      </c>
      <c r="K28" s="9">
        <v>79.5</v>
      </c>
      <c r="L28" s="9">
        <v>41869.08</v>
      </c>
      <c r="M28" s="9">
        <v>1688.3</v>
      </c>
      <c r="N28" s="9">
        <v>957.23</v>
      </c>
      <c r="O28" s="9">
        <v>203.33</v>
      </c>
      <c r="P28" s="9">
        <v>1844.89</v>
      </c>
      <c r="Q28" s="9">
        <v>185.42</v>
      </c>
      <c r="R28" s="9">
        <v>144.88</v>
      </c>
      <c r="S28" s="14">
        <v>42.68</v>
      </c>
      <c r="T28" s="13">
        <v>2</v>
      </c>
      <c r="U28" s="34">
        <v>11</v>
      </c>
      <c r="V28" s="34">
        <v>10</v>
      </c>
    </row>
    <row r="29" spans="1:22" x14ac:dyDescent="0.25">
      <c r="A29" s="34">
        <v>11</v>
      </c>
      <c r="B29" s="13" t="s">
        <v>55</v>
      </c>
      <c r="C29" s="9">
        <v>450</v>
      </c>
      <c r="D29" s="9">
        <v>200</v>
      </c>
      <c r="E29" s="9">
        <v>9</v>
      </c>
      <c r="F29" s="9">
        <v>14</v>
      </c>
      <c r="G29" s="9">
        <v>422</v>
      </c>
      <c r="H29" s="9">
        <v>95.5</v>
      </c>
      <c r="I29" s="9">
        <v>18</v>
      </c>
      <c r="J29" s="9">
        <v>96.76</v>
      </c>
      <c r="K29" s="9">
        <v>76</v>
      </c>
      <c r="L29" s="9">
        <v>33450.76</v>
      </c>
      <c r="M29" s="9">
        <v>1486.7</v>
      </c>
      <c r="N29" s="9">
        <v>839.53</v>
      </c>
      <c r="O29" s="9">
        <v>185.93</v>
      </c>
      <c r="P29" s="9">
        <v>1871.57</v>
      </c>
      <c r="Q29" s="9">
        <v>187.16</v>
      </c>
      <c r="R29" s="9">
        <v>145.46</v>
      </c>
      <c r="S29" s="14">
        <v>43.98</v>
      </c>
      <c r="T29" s="13">
        <v>2</v>
      </c>
      <c r="U29" s="34">
        <v>10</v>
      </c>
      <c r="V29" s="34">
        <v>11</v>
      </c>
    </row>
    <row r="30" spans="1:22" x14ac:dyDescent="0.25">
      <c r="A30" s="34">
        <v>12</v>
      </c>
      <c r="B30" s="13" t="s">
        <v>68</v>
      </c>
      <c r="C30" s="9">
        <v>600</v>
      </c>
      <c r="D30" s="9">
        <v>200</v>
      </c>
      <c r="E30" s="9">
        <v>11</v>
      </c>
      <c r="F30" s="9">
        <v>17</v>
      </c>
      <c r="G30" s="9">
        <v>566</v>
      </c>
      <c r="H30" s="9">
        <v>94.5</v>
      </c>
      <c r="I30" s="9">
        <v>22</v>
      </c>
      <c r="J30" s="9">
        <v>134.41</v>
      </c>
      <c r="K30" s="9">
        <v>105.5</v>
      </c>
      <c r="L30" s="9">
        <v>77632.25</v>
      </c>
      <c r="M30" s="9">
        <v>2587.6999999999998</v>
      </c>
      <c r="N30" s="9">
        <v>1489.36</v>
      </c>
      <c r="O30" s="9">
        <v>240.32</v>
      </c>
      <c r="P30" s="9">
        <v>2278.16</v>
      </c>
      <c r="Q30" s="9">
        <v>227.82</v>
      </c>
      <c r="R30" s="9">
        <v>180.72</v>
      </c>
      <c r="S30" s="14">
        <v>41.17</v>
      </c>
      <c r="T30" s="13">
        <v>2</v>
      </c>
      <c r="U30" s="34">
        <v>13</v>
      </c>
      <c r="V30" s="34">
        <v>12</v>
      </c>
    </row>
    <row r="31" spans="1:22" x14ac:dyDescent="0.25">
      <c r="A31" s="34">
        <v>13</v>
      </c>
      <c r="B31" s="13" t="s">
        <v>64</v>
      </c>
      <c r="C31" s="9">
        <v>547</v>
      </c>
      <c r="D31" s="9">
        <v>220</v>
      </c>
      <c r="E31" s="9">
        <v>10</v>
      </c>
      <c r="F31" s="9">
        <v>15.5</v>
      </c>
      <c r="G31" s="9">
        <v>516</v>
      </c>
      <c r="H31" s="9">
        <v>105</v>
      </c>
      <c r="I31" s="9">
        <v>24</v>
      </c>
      <c r="J31" s="9">
        <v>124.74</v>
      </c>
      <c r="K31" s="9">
        <v>97.9</v>
      </c>
      <c r="L31" s="9">
        <v>62784.45</v>
      </c>
      <c r="M31" s="9">
        <v>2295.6</v>
      </c>
      <c r="N31" s="9">
        <v>1301.49</v>
      </c>
      <c r="O31" s="9">
        <v>224.34</v>
      </c>
      <c r="P31" s="9">
        <v>2761.34</v>
      </c>
      <c r="Q31" s="9">
        <v>251.03</v>
      </c>
      <c r="R31" s="9">
        <v>196.56</v>
      </c>
      <c r="S31" s="14">
        <v>47.05</v>
      </c>
      <c r="T31" s="13">
        <v>2</v>
      </c>
      <c r="U31" s="34">
        <v>12</v>
      </c>
      <c r="V31" s="34">
        <v>13</v>
      </c>
    </row>
    <row r="32" spans="1:22" ht="15.75" thickBot="1" x14ac:dyDescent="0.3">
      <c r="A32" s="35">
        <v>14</v>
      </c>
      <c r="B32" s="15" t="s">
        <v>72</v>
      </c>
      <c r="C32" s="16">
        <v>697</v>
      </c>
      <c r="D32" s="16">
        <v>260</v>
      </c>
      <c r="E32" s="16">
        <v>13</v>
      </c>
      <c r="F32" s="16">
        <v>18.5</v>
      </c>
      <c r="G32" s="16">
        <v>660</v>
      </c>
      <c r="H32" s="16">
        <v>123.5</v>
      </c>
      <c r="I32" s="16">
        <v>24</v>
      </c>
      <c r="J32" s="16">
        <v>186.94</v>
      </c>
      <c r="K32" s="16">
        <v>146.80000000000001</v>
      </c>
      <c r="L32" s="16">
        <v>147101.92000000001</v>
      </c>
      <c r="M32" s="16">
        <v>4221</v>
      </c>
      <c r="N32" s="16">
        <v>2419.9</v>
      </c>
      <c r="O32" s="16">
        <v>280.51</v>
      </c>
      <c r="P32" s="16">
        <v>5439.31</v>
      </c>
      <c r="Q32" s="16">
        <v>418.41</v>
      </c>
      <c r="R32" s="16">
        <v>329.52</v>
      </c>
      <c r="S32" s="17">
        <v>53.94</v>
      </c>
      <c r="T32" s="15">
        <v>2</v>
      </c>
      <c r="U32" s="35">
        <v>14</v>
      </c>
      <c r="V32" s="35">
        <v>14</v>
      </c>
    </row>
    <row r="33" spans="1:22" x14ac:dyDescent="0.25">
      <c r="A33" s="201">
        <v>1</v>
      </c>
      <c r="B33" s="10" t="s">
        <v>35</v>
      </c>
      <c r="C33" s="11">
        <v>208</v>
      </c>
      <c r="D33" s="11">
        <v>102</v>
      </c>
      <c r="E33" s="11">
        <v>8</v>
      </c>
      <c r="F33" s="11">
        <v>12</v>
      </c>
      <c r="G33" s="11">
        <v>184</v>
      </c>
      <c r="H33" s="11">
        <v>47</v>
      </c>
      <c r="I33" s="11">
        <v>11</v>
      </c>
      <c r="J33" s="11">
        <v>40.24</v>
      </c>
      <c r="K33" s="11">
        <v>31.6</v>
      </c>
      <c r="L33" s="11">
        <v>2852.62</v>
      </c>
      <c r="M33" s="11">
        <v>274.3</v>
      </c>
      <c r="N33" s="11">
        <v>158.46</v>
      </c>
      <c r="O33" s="11">
        <v>84.2</v>
      </c>
      <c r="P33" s="11">
        <v>213.5</v>
      </c>
      <c r="Q33" s="11">
        <v>41.86</v>
      </c>
      <c r="R33" s="11">
        <v>33.020000000000003</v>
      </c>
      <c r="S33" s="12">
        <v>23.03</v>
      </c>
      <c r="T33" s="10">
        <v>3</v>
      </c>
      <c r="U33" s="33">
        <v>1</v>
      </c>
      <c r="V33" s="201">
        <v>1</v>
      </c>
    </row>
    <row r="34" spans="1:22" x14ac:dyDescent="0.25">
      <c r="A34" s="202">
        <v>2</v>
      </c>
      <c r="B34" s="13" t="s">
        <v>38</v>
      </c>
      <c r="C34" s="9">
        <v>255</v>
      </c>
      <c r="D34" s="9">
        <v>126</v>
      </c>
      <c r="E34" s="9">
        <v>7.5</v>
      </c>
      <c r="F34" s="9">
        <v>11.5</v>
      </c>
      <c r="G34" s="9">
        <v>232</v>
      </c>
      <c r="H34" s="9">
        <v>59.25</v>
      </c>
      <c r="I34" s="9">
        <v>12</v>
      </c>
      <c r="J34" s="9">
        <v>47.62</v>
      </c>
      <c r="K34" s="9">
        <v>37.4</v>
      </c>
      <c r="L34" s="9">
        <v>5238.16</v>
      </c>
      <c r="M34" s="9">
        <v>410.8</v>
      </c>
      <c r="N34" s="9">
        <v>233.88</v>
      </c>
      <c r="O34" s="9">
        <v>104.88</v>
      </c>
      <c r="P34" s="9">
        <v>384.79</v>
      </c>
      <c r="Q34" s="9">
        <v>61.08</v>
      </c>
      <c r="R34" s="9">
        <v>47.67</v>
      </c>
      <c r="S34" s="14">
        <v>28.43</v>
      </c>
      <c r="T34" s="13">
        <v>3</v>
      </c>
      <c r="U34" s="34">
        <v>2</v>
      </c>
      <c r="V34" s="202">
        <v>2</v>
      </c>
    </row>
    <row r="35" spans="1:22" x14ac:dyDescent="0.25">
      <c r="A35" s="202">
        <v>3</v>
      </c>
      <c r="B35" s="13" t="s">
        <v>42</v>
      </c>
      <c r="C35" s="9">
        <v>305</v>
      </c>
      <c r="D35" s="9">
        <v>151</v>
      </c>
      <c r="E35" s="9">
        <v>8</v>
      </c>
      <c r="F35" s="9">
        <v>11.5</v>
      </c>
      <c r="G35" s="9">
        <v>282</v>
      </c>
      <c r="H35" s="9">
        <v>71.5</v>
      </c>
      <c r="I35" s="9">
        <v>13</v>
      </c>
      <c r="J35" s="9">
        <v>58.74</v>
      </c>
      <c r="K35" s="9">
        <v>46.1</v>
      </c>
      <c r="L35" s="9">
        <v>9254.92</v>
      </c>
      <c r="M35" s="9">
        <v>606.9</v>
      </c>
      <c r="N35" s="9">
        <v>344.37</v>
      </c>
      <c r="O35" s="9">
        <v>125.52</v>
      </c>
      <c r="P35" s="9">
        <v>661.88</v>
      </c>
      <c r="Q35" s="9">
        <v>87.67</v>
      </c>
      <c r="R35" s="9">
        <v>68.31</v>
      </c>
      <c r="S35" s="14">
        <v>33.57</v>
      </c>
      <c r="T35" s="13">
        <v>3</v>
      </c>
      <c r="U35" s="34">
        <v>3</v>
      </c>
      <c r="V35" s="202">
        <v>3</v>
      </c>
    </row>
    <row r="36" spans="1:22" x14ac:dyDescent="0.25">
      <c r="A36" s="202">
        <v>4</v>
      </c>
      <c r="B36" s="13" t="s">
        <v>48</v>
      </c>
      <c r="C36" s="9">
        <v>355</v>
      </c>
      <c r="D36" s="9">
        <v>176</v>
      </c>
      <c r="E36" s="9">
        <v>8.5</v>
      </c>
      <c r="F36" s="9">
        <v>13.5</v>
      </c>
      <c r="G36" s="9">
        <v>328</v>
      </c>
      <c r="H36" s="9">
        <v>83.75</v>
      </c>
      <c r="I36" s="9">
        <v>14</v>
      </c>
      <c r="J36" s="9">
        <v>77.08</v>
      </c>
      <c r="K36" s="9">
        <v>60.5</v>
      </c>
      <c r="L36" s="9">
        <v>16797.02</v>
      </c>
      <c r="M36" s="9">
        <v>946.3</v>
      </c>
      <c r="N36" s="9">
        <v>533.54</v>
      </c>
      <c r="O36" s="9">
        <v>147.62</v>
      </c>
      <c r="P36" s="9">
        <v>1229.3599999999999</v>
      </c>
      <c r="Q36" s="9">
        <v>139.69999999999999</v>
      </c>
      <c r="R36" s="9">
        <v>108.13</v>
      </c>
      <c r="S36" s="14">
        <v>39.94</v>
      </c>
      <c r="T36" s="13">
        <v>3</v>
      </c>
      <c r="U36" s="34">
        <v>4</v>
      </c>
      <c r="V36" s="202">
        <v>4</v>
      </c>
    </row>
    <row r="37" spans="1:22" x14ac:dyDescent="0.25">
      <c r="A37" s="202">
        <v>5</v>
      </c>
      <c r="B37" s="13" t="s">
        <v>60</v>
      </c>
      <c r="C37" s="9">
        <v>500</v>
      </c>
      <c r="D37" s="9">
        <v>200</v>
      </c>
      <c r="E37" s="9">
        <v>10</v>
      </c>
      <c r="F37" s="9">
        <v>16</v>
      </c>
      <c r="G37" s="9">
        <v>468</v>
      </c>
      <c r="H37" s="9">
        <v>95</v>
      </c>
      <c r="I37" s="9">
        <v>20</v>
      </c>
      <c r="J37" s="9">
        <v>114.23</v>
      </c>
      <c r="K37" s="9">
        <v>89.7</v>
      </c>
      <c r="L37" s="9">
        <v>47846.05</v>
      </c>
      <c r="M37" s="9">
        <v>1913.8</v>
      </c>
      <c r="N37" s="9">
        <v>1087.5899999999999</v>
      </c>
      <c r="O37" s="9">
        <v>204.66</v>
      </c>
      <c r="P37" s="9">
        <v>2140.79</v>
      </c>
      <c r="Q37" s="9">
        <v>214.08</v>
      </c>
      <c r="R37" s="9">
        <v>167.48</v>
      </c>
      <c r="S37" s="14">
        <v>43.29</v>
      </c>
      <c r="T37" s="13">
        <v>3</v>
      </c>
      <c r="U37" s="34">
        <v>6</v>
      </c>
      <c r="V37" s="202">
        <v>5</v>
      </c>
    </row>
    <row r="38" spans="1:22" x14ac:dyDescent="0.25">
      <c r="A38" s="202">
        <v>6</v>
      </c>
      <c r="B38" s="13" t="s">
        <v>52</v>
      </c>
      <c r="C38" s="9">
        <v>406</v>
      </c>
      <c r="D38" s="9">
        <v>201</v>
      </c>
      <c r="E38" s="9">
        <v>9.5</v>
      </c>
      <c r="F38" s="9">
        <v>16</v>
      </c>
      <c r="G38" s="9">
        <v>374</v>
      </c>
      <c r="H38" s="9">
        <v>95.75</v>
      </c>
      <c r="I38" s="9">
        <v>16</v>
      </c>
      <c r="J38" s="9">
        <v>102.05</v>
      </c>
      <c r="K38" s="9">
        <v>80.099999999999994</v>
      </c>
      <c r="L38" s="9">
        <v>29352.45</v>
      </c>
      <c r="M38" s="9">
        <v>1445.9</v>
      </c>
      <c r="N38" s="9">
        <v>813.38</v>
      </c>
      <c r="O38" s="9">
        <v>169.6</v>
      </c>
      <c r="P38" s="9">
        <v>2169.89</v>
      </c>
      <c r="Q38" s="9">
        <v>215.91</v>
      </c>
      <c r="R38" s="9">
        <v>166.74</v>
      </c>
      <c r="S38" s="14">
        <v>46.11</v>
      </c>
      <c r="T38" s="13">
        <v>3</v>
      </c>
      <c r="U38" s="34">
        <v>5</v>
      </c>
      <c r="V38" s="202">
        <v>6</v>
      </c>
    </row>
    <row r="39" spans="1:22" x14ac:dyDescent="0.25">
      <c r="A39" s="202">
        <v>7</v>
      </c>
      <c r="B39" s="13" t="s">
        <v>56</v>
      </c>
      <c r="C39" s="9">
        <v>456</v>
      </c>
      <c r="D39" s="9">
        <v>201</v>
      </c>
      <c r="E39" s="9">
        <v>10.5</v>
      </c>
      <c r="F39" s="9">
        <v>17</v>
      </c>
      <c r="G39" s="9">
        <v>422</v>
      </c>
      <c r="H39" s="9">
        <v>95.25</v>
      </c>
      <c r="I39" s="9">
        <v>18</v>
      </c>
      <c r="J39" s="9">
        <v>115.43</v>
      </c>
      <c r="K39" s="9">
        <v>90.6</v>
      </c>
      <c r="L39" s="9">
        <v>40710.410000000003</v>
      </c>
      <c r="M39" s="9">
        <v>1785.5</v>
      </c>
      <c r="N39" s="9">
        <v>1012.55</v>
      </c>
      <c r="O39" s="9">
        <v>187.8</v>
      </c>
      <c r="P39" s="9">
        <v>2307.62</v>
      </c>
      <c r="Q39" s="9">
        <v>229.61</v>
      </c>
      <c r="R39" s="9">
        <v>178.81</v>
      </c>
      <c r="S39" s="14">
        <v>44.71</v>
      </c>
      <c r="T39" s="13">
        <v>3</v>
      </c>
      <c r="U39" s="34">
        <v>7</v>
      </c>
      <c r="V39" s="202">
        <v>7</v>
      </c>
    </row>
    <row r="40" spans="1:22" x14ac:dyDescent="0.25">
      <c r="A40" s="202">
        <v>8</v>
      </c>
      <c r="B40" s="13" t="s">
        <v>69</v>
      </c>
      <c r="C40" s="9">
        <v>604</v>
      </c>
      <c r="D40" s="9">
        <v>201</v>
      </c>
      <c r="E40" s="9">
        <v>12.5</v>
      </c>
      <c r="F40" s="9">
        <v>19</v>
      </c>
      <c r="G40" s="9">
        <v>566</v>
      </c>
      <c r="H40" s="9">
        <v>94.25</v>
      </c>
      <c r="I40" s="9">
        <v>22</v>
      </c>
      <c r="J40" s="9">
        <v>151.28</v>
      </c>
      <c r="K40" s="9">
        <v>118.8</v>
      </c>
      <c r="L40" s="9">
        <v>87472.1</v>
      </c>
      <c r="M40" s="9">
        <v>2896.4</v>
      </c>
      <c r="N40" s="9">
        <v>1675.38</v>
      </c>
      <c r="O40" s="9">
        <v>240.46</v>
      </c>
      <c r="P40" s="9">
        <v>2586.62</v>
      </c>
      <c r="Q40" s="9">
        <v>257.38</v>
      </c>
      <c r="R40" s="9">
        <v>205.28</v>
      </c>
      <c r="S40" s="14">
        <v>41.35</v>
      </c>
      <c r="T40" s="13">
        <v>3</v>
      </c>
      <c r="U40" s="34">
        <v>9</v>
      </c>
      <c r="V40" s="202">
        <v>8</v>
      </c>
    </row>
    <row r="41" spans="1:22" x14ac:dyDescent="0.25">
      <c r="A41" s="202">
        <v>9</v>
      </c>
      <c r="B41" s="13" t="s">
        <v>65</v>
      </c>
      <c r="C41" s="9">
        <v>553</v>
      </c>
      <c r="D41" s="9">
        <v>221</v>
      </c>
      <c r="E41" s="9">
        <v>12</v>
      </c>
      <c r="F41" s="9">
        <v>18.5</v>
      </c>
      <c r="G41" s="9">
        <v>516</v>
      </c>
      <c r="H41" s="9">
        <v>104.5</v>
      </c>
      <c r="I41" s="9">
        <v>24</v>
      </c>
      <c r="J41" s="9">
        <v>148.63</v>
      </c>
      <c r="K41" s="9">
        <v>116.7</v>
      </c>
      <c r="L41" s="9">
        <v>75321.22</v>
      </c>
      <c r="M41" s="9">
        <v>2724.1</v>
      </c>
      <c r="N41" s="9">
        <v>1554.49</v>
      </c>
      <c r="O41" s="9">
        <v>225.11</v>
      </c>
      <c r="P41" s="9">
        <v>3342.92</v>
      </c>
      <c r="Q41" s="9">
        <v>302.52999999999997</v>
      </c>
      <c r="R41" s="9">
        <v>237.99</v>
      </c>
      <c r="S41" s="14">
        <v>47.42</v>
      </c>
      <c r="T41" s="13">
        <v>3</v>
      </c>
      <c r="U41" s="34">
        <v>8</v>
      </c>
      <c r="V41" s="202">
        <v>9</v>
      </c>
    </row>
    <row r="42" spans="1:22" ht="15.75" thickBot="1" x14ac:dyDescent="0.3">
      <c r="A42" s="203">
        <v>10</v>
      </c>
      <c r="B42" s="15" t="s">
        <v>73</v>
      </c>
      <c r="C42" s="16">
        <v>702</v>
      </c>
      <c r="D42" s="16">
        <v>261</v>
      </c>
      <c r="E42" s="16">
        <v>14.5</v>
      </c>
      <c r="F42" s="16">
        <v>21</v>
      </c>
      <c r="G42" s="16">
        <v>660</v>
      </c>
      <c r="H42" s="16">
        <v>123.25</v>
      </c>
      <c r="I42" s="16">
        <v>24</v>
      </c>
      <c r="J42" s="16">
        <v>210.26</v>
      </c>
      <c r="K42" s="16">
        <v>165.1</v>
      </c>
      <c r="L42" s="16">
        <v>167085.04999999999</v>
      </c>
      <c r="M42" s="16">
        <v>4760.3</v>
      </c>
      <c r="N42" s="16">
        <v>2736.06</v>
      </c>
      <c r="O42" s="16">
        <v>281.89</v>
      </c>
      <c r="P42" s="16">
        <v>6248.49</v>
      </c>
      <c r="Q42" s="16">
        <v>478.81</v>
      </c>
      <c r="R42" s="16">
        <v>378.1</v>
      </c>
      <c r="S42" s="17">
        <v>54.51</v>
      </c>
      <c r="T42" s="15">
        <v>3</v>
      </c>
      <c r="U42" s="35">
        <v>10</v>
      </c>
      <c r="V42" s="203">
        <v>10</v>
      </c>
    </row>
    <row r="43" spans="1:22" x14ac:dyDescent="0.25">
      <c r="A43" s="33">
        <v>1</v>
      </c>
      <c r="B43" s="10" t="s">
        <v>39</v>
      </c>
      <c r="C43" s="11">
        <v>260</v>
      </c>
      <c r="D43" s="11">
        <v>127</v>
      </c>
      <c r="E43" s="11">
        <v>9</v>
      </c>
      <c r="F43" s="11">
        <v>14</v>
      </c>
      <c r="G43" s="11">
        <v>232</v>
      </c>
      <c r="H43" s="11">
        <v>59</v>
      </c>
      <c r="I43" s="11">
        <v>12</v>
      </c>
      <c r="J43" s="11">
        <v>57.68</v>
      </c>
      <c r="K43" s="11">
        <v>45.3</v>
      </c>
      <c r="L43" s="11">
        <v>6481.01</v>
      </c>
      <c r="M43" s="11">
        <v>498.5</v>
      </c>
      <c r="N43" s="11">
        <v>286.25</v>
      </c>
      <c r="O43" s="11">
        <v>106</v>
      </c>
      <c r="P43" s="11">
        <v>480.07</v>
      </c>
      <c r="Q43" s="11">
        <v>75.599999999999994</v>
      </c>
      <c r="R43" s="11">
        <v>59.24</v>
      </c>
      <c r="S43" s="12">
        <v>28.85</v>
      </c>
      <c r="T43" s="10">
        <v>4</v>
      </c>
      <c r="U43" s="33">
        <v>1</v>
      </c>
      <c r="V43" s="33">
        <v>1</v>
      </c>
    </row>
    <row r="44" spans="1:22" x14ac:dyDescent="0.25">
      <c r="A44" s="34">
        <v>2</v>
      </c>
      <c r="B44" s="13" t="s">
        <v>43</v>
      </c>
      <c r="C44" s="9">
        <v>310</v>
      </c>
      <c r="D44" s="9">
        <v>152</v>
      </c>
      <c r="E44" s="9">
        <v>9.5</v>
      </c>
      <c r="F44" s="9">
        <v>14</v>
      </c>
      <c r="G44" s="9">
        <v>282</v>
      </c>
      <c r="H44" s="9">
        <v>71.25</v>
      </c>
      <c r="I44" s="9">
        <v>13</v>
      </c>
      <c r="J44" s="9">
        <v>70.8</v>
      </c>
      <c r="K44" s="9">
        <v>55.6</v>
      </c>
      <c r="L44" s="9">
        <v>11381.41</v>
      </c>
      <c r="M44" s="9">
        <v>734.3</v>
      </c>
      <c r="N44" s="9">
        <v>419.4</v>
      </c>
      <c r="O44" s="9">
        <v>126.79</v>
      </c>
      <c r="P44" s="9">
        <v>822.37</v>
      </c>
      <c r="Q44" s="9">
        <v>108.21</v>
      </c>
      <c r="R44" s="9">
        <v>84.6</v>
      </c>
      <c r="S44" s="14">
        <v>34.08</v>
      </c>
      <c r="T44" s="13">
        <v>4</v>
      </c>
      <c r="U44" s="34">
        <v>2</v>
      </c>
      <c r="V44" s="34">
        <v>2</v>
      </c>
    </row>
    <row r="45" spans="1:22" x14ac:dyDescent="0.25">
      <c r="A45" s="34">
        <v>3</v>
      </c>
      <c r="B45" s="13" t="s">
        <v>49</v>
      </c>
      <c r="C45" s="9">
        <v>361</v>
      </c>
      <c r="D45" s="9">
        <v>177</v>
      </c>
      <c r="E45" s="9">
        <v>10</v>
      </c>
      <c r="F45" s="9">
        <v>16.5</v>
      </c>
      <c r="G45" s="9">
        <v>328</v>
      </c>
      <c r="H45" s="9">
        <v>83.5</v>
      </c>
      <c r="I45" s="9">
        <v>14</v>
      </c>
      <c r="J45" s="9">
        <v>92.89</v>
      </c>
      <c r="K45" s="9">
        <v>72.900000000000006</v>
      </c>
      <c r="L45" s="9">
        <v>20719.71</v>
      </c>
      <c r="M45" s="9">
        <v>1147.9000000000001</v>
      </c>
      <c r="N45" s="9">
        <v>651.07000000000005</v>
      </c>
      <c r="O45" s="9">
        <v>149.35</v>
      </c>
      <c r="P45" s="9">
        <v>1528.9</v>
      </c>
      <c r="Q45" s="9">
        <v>172.76</v>
      </c>
      <c r="R45" s="9">
        <v>134.02000000000001</v>
      </c>
      <c r="S45" s="14">
        <v>40.57</v>
      </c>
      <c r="T45" s="13">
        <v>4</v>
      </c>
      <c r="U45" s="34">
        <v>3</v>
      </c>
      <c r="V45" s="34">
        <v>3</v>
      </c>
    </row>
    <row r="46" spans="1:22" x14ac:dyDescent="0.25">
      <c r="A46" s="34">
        <v>4</v>
      </c>
      <c r="B46" s="13" t="s">
        <v>53</v>
      </c>
      <c r="C46" s="9">
        <v>412</v>
      </c>
      <c r="D46" s="9">
        <v>202</v>
      </c>
      <c r="E46" s="9">
        <v>11</v>
      </c>
      <c r="F46" s="9">
        <v>19</v>
      </c>
      <c r="G46" s="9">
        <v>374</v>
      </c>
      <c r="H46" s="9">
        <v>95.5</v>
      </c>
      <c r="I46" s="9">
        <v>16</v>
      </c>
      <c r="J46" s="9">
        <v>120.1</v>
      </c>
      <c r="K46" s="9">
        <v>94.3</v>
      </c>
      <c r="L46" s="9">
        <v>35196.83</v>
      </c>
      <c r="M46" s="9">
        <v>1708.6</v>
      </c>
      <c r="N46" s="9">
        <v>966.65</v>
      </c>
      <c r="O46" s="9">
        <v>171.19</v>
      </c>
      <c r="P46" s="9">
        <v>2616.25</v>
      </c>
      <c r="Q46" s="9">
        <v>259.02999999999997</v>
      </c>
      <c r="R46" s="9">
        <v>200.47</v>
      </c>
      <c r="S46" s="14">
        <v>46.67</v>
      </c>
      <c r="T46" s="13">
        <v>4</v>
      </c>
      <c r="U46" s="34">
        <v>4</v>
      </c>
      <c r="V46" s="34">
        <v>4</v>
      </c>
    </row>
    <row r="47" spans="1:22" x14ac:dyDescent="0.25">
      <c r="A47" s="34">
        <v>5</v>
      </c>
      <c r="B47" s="13" t="s">
        <v>61</v>
      </c>
      <c r="C47" s="9">
        <v>508</v>
      </c>
      <c r="D47" s="9">
        <v>201</v>
      </c>
      <c r="E47" s="9">
        <v>12</v>
      </c>
      <c r="F47" s="9">
        <v>20</v>
      </c>
      <c r="G47" s="9">
        <v>468</v>
      </c>
      <c r="H47" s="9">
        <v>94.5</v>
      </c>
      <c r="I47" s="9">
        <v>20</v>
      </c>
      <c r="J47" s="9">
        <v>139.99</v>
      </c>
      <c r="K47" s="9">
        <v>109.9</v>
      </c>
      <c r="L47" s="9">
        <v>59953.57</v>
      </c>
      <c r="M47" s="9">
        <v>2360.4</v>
      </c>
      <c r="N47" s="9">
        <v>1348.82</v>
      </c>
      <c r="O47" s="9">
        <v>206.94</v>
      </c>
      <c r="P47" s="9">
        <v>2717.85</v>
      </c>
      <c r="Q47" s="9">
        <v>270.43</v>
      </c>
      <c r="R47" s="9">
        <v>212.23</v>
      </c>
      <c r="S47" s="14">
        <v>44.06</v>
      </c>
      <c r="T47" s="13">
        <v>4</v>
      </c>
      <c r="U47" s="34">
        <v>6</v>
      </c>
      <c r="V47" s="34">
        <v>5</v>
      </c>
    </row>
    <row r="48" spans="1:22" x14ac:dyDescent="0.25">
      <c r="A48" s="34">
        <v>6</v>
      </c>
      <c r="B48" s="13" t="s">
        <v>57</v>
      </c>
      <c r="C48" s="9">
        <v>462</v>
      </c>
      <c r="D48" s="9">
        <v>202</v>
      </c>
      <c r="E48" s="9">
        <v>12</v>
      </c>
      <c r="F48" s="9">
        <v>20</v>
      </c>
      <c r="G48" s="9">
        <v>422</v>
      </c>
      <c r="H48" s="9">
        <v>95</v>
      </c>
      <c r="I48" s="9">
        <v>18</v>
      </c>
      <c r="J48" s="9">
        <v>134.22</v>
      </c>
      <c r="K48" s="9">
        <v>105.4</v>
      </c>
      <c r="L48" s="9">
        <v>48197.42</v>
      </c>
      <c r="M48" s="9">
        <v>2086.5</v>
      </c>
      <c r="N48" s="9">
        <v>1188.75</v>
      </c>
      <c r="O48" s="9">
        <v>189.5</v>
      </c>
      <c r="P48" s="9">
        <v>2756.66</v>
      </c>
      <c r="Q48" s="9">
        <v>272.94</v>
      </c>
      <c r="R48" s="9">
        <v>213.01</v>
      </c>
      <c r="S48" s="14">
        <v>45.32</v>
      </c>
      <c r="T48" s="13">
        <v>4</v>
      </c>
      <c r="U48" s="34">
        <v>5</v>
      </c>
      <c r="V48" s="34">
        <v>6</v>
      </c>
    </row>
    <row r="49" spans="1:22" x14ac:dyDescent="0.25">
      <c r="A49" s="34">
        <v>7</v>
      </c>
      <c r="B49" s="13" t="s">
        <v>70</v>
      </c>
      <c r="C49" s="9">
        <v>612</v>
      </c>
      <c r="D49" s="9">
        <v>202</v>
      </c>
      <c r="E49" s="9">
        <v>15</v>
      </c>
      <c r="F49" s="9">
        <v>23</v>
      </c>
      <c r="G49" s="9">
        <v>566</v>
      </c>
      <c r="H49" s="9">
        <v>93.5</v>
      </c>
      <c r="I49" s="9">
        <v>22</v>
      </c>
      <c r="J49" s="9">
        <v>181.97</v>
      </c>
      <c r="K49" s="9">
        <v>142.9</v>
      </c>
      <c r="L49" s="9">
        <v>106509.5</v>
      </c>
      <c r="M49" s="9">
        <v>3480.7</v>
      </c>
      <c r="N49" s="9">
        <v>2026.68</v>
      </c>
      <c r="O49" s="9">
        <v>241.93</v>
      </c>
      <c r="P49" s="9">
        <v>3182.62</v>
      </c>
      <c r="Q49" s="9">
        <v>315.11</v>
      </c>
      <c r="R49" s="9">
        <v>253.12</v>
      </c>
      <c r="S49" s="14">
        <v>41.82</v>
      </c>
      <c r="T49" s="13">
        <v>4</v>
      </c>
      <c r="U49" s="34">
        <v>8</v>
      </c>
      <c r="V49" s="34">
        <v>7</v>
      </c>
    </row>
    <row r="50" spans="1:22" x14ac:dyDescent="0.25">
      <c r="A50" s="34">
        <v>8</v>
      </c>
      <c r="B50" s="13" t="s">
        <v>66</v>
      </c>
      <c r="C50" s="9">
        <v>560</v>
      </c>
      <c r="D50" s="9">
        <v>222</v>
      </c>
      <c r="E50" s="9">
        <v>14</v>
      </c>
      <c r="F50" s="9">
        <v>22</v>
      </c>
      <c r="G50" s="9">
        <v>516</v>
      </c>
      <c r="H50" s="9">
        <v>104</v>
      </c>
      <c r="I50" s="9">
        <v>24</v>
      </c>
      <c r="J50" s="9">
        <v>174.86</v>
      </c>
      <c r="K50" s="9">
        <v>137.30000000000001</v>
      </c>
      <c r="L50" s="9">
        <v>89907.09</v>
      </c>
      <c r="M50" s="9">
        <v>3211</v>
      </c>
      <c r="N50" s="9">
        <v>1842.2</v>
      </c>
      <c r="O50" s="9">
        <v>226.75</v>
      </c>
      <c r="P50" s="9">
        <v>4032.07</v>
      </c>
      <c r="Q50" s="9">
        <v>363.25</v>
      </c>
      <c r="R50" s="9">
        <v>286.76</v>
      </c>
      <c r="S50" s="14">
        <v>48.02</v>
      </c>
      <c r="T50" s="13">
        <v>4</v>
      </c>
      <c r="U50" s="34">
        <v>7</v>
      </c>
      <c r="V50" s="34">
        <v>8</v>
      </c>
    </row>
    <row r="51" spans="1:22" ht="15.75" thickBot="1" x14ac:dyDescent="0.3">
      <c r="A51" s="35">
        <v>9</v>
      </c>
      <c r="B51" s="15" t="s">
        <v>74</v>
      </c>
      <c r="C51" s="16">
        <v>710</v>
      </c>
      <c r="D51" s="16">
        <v>262</v>
      </c>
      <c r="E51" s="16">
        <v>17</v>
      </c>
      <c r="F51" s="16">
        <v>25</v>
      </c>
      <c r="G51" s="16">
        <v>660</v>
      </c>
      <c r="H51" s="16">
        <v>122.5</v>
      </c>
      <c r="I51" s="16">
        <v>24</v>
      </c>
      <c r="J51" s="16">
        <v>248.14</v>
      </c>
      <c r="K51" s="16">
        <v>194.8</v>
      </c>
      <c r="L51" s="16">
        <v>199679.98</v>
      </c>
      <c r="M51" s="16">
        <v>5624.8</v>
      </c>
      <c r="N51" s="16">
        <v>3249.28</v>
      </c>
      <c r="O51" s="16">
        <v>283.67</v>
      </c>
      <c r="P51" s="16">
        <v>7531.16</v>
      </c>
      <c r="Q51" s="16">
        <v>574.9</v>
      </c>
      <c r="R51" s="16">
        <v>456.29</v>
      </c>
      <c r="S51" s="17">
        <v>55.09</v>
      </c>
      <c r="T51" s="15">
        <v>4</v>
      </c>
      <c r="U51" s="35">
        <v>9</v>
      </c>
      <c r="V51" s="35">
        <v>9</v>
      </c>
    </row>
    <row r="52" spans="1:22" ht="15.75" thickBot="1" x14ac:dyDescent="0.3">
      <c r="A52" s="28"/>
      <c r="B52" s="38" t="s">
        <v>62</v>
      </c>
      <c r="C52" s="39">
        <v>516</v>
      </c>
      <c r="D52" s="39">
        <v>202</v>
      </c>
      <c r="E52" s="39">
        <v>15</v>
      </c>
      <c r="F52" s="39">
        <v>24</v>
      </c>
      <c r="G52" s="39">
        <v>468</v>
      </c>
      <c r="H52" s="39">
        <v>93.5</v>
      </c>
      <c r="I52" s="39">
        <v>20</v>
      </c>
      <c r="J52" s="39">
        <v>170.59</v>
      </c>
      <c r="K52" s="39">
        <v>133.9</v>
      </c>
      <c r="L52" s="39">
        <v>73345.259999999995</v>
      </c>
      <c r="M52" s="39">
        <v>2842.8</v>
      </c>
      <c r="N52" s="39">
        <v>1642.68</v>
      </c>
      <c r="O52" s="39">
        <v>207.35</v>
      </c>
      <c r="P52" s="39">
        <v>3315.53</v>
      </c>
      <c r="Q52" s="39">
        <v>328.27</v>
      </c>
      <c r="R52" s="39">
        <v>260.04000000000002</v>
      </c>
      <c r="S52" s="40">
        <v>44.09</v>
      </c>
      <c r="T52" s="38">
        <v>5</v>
      </c>
      <c r="U52" s="28"/>
      <c r="V52" s="28"/>
    </row>
    <row r="53" spans="1:22" ht="15.75" thickBot="1" x14ac:dyDescent="0.3"/>
    <row r="54" spans="1:22" x14ac:dyDescent="0.25">
      <c r="A54" s="33">
        <v>1</v>
      </c>
      <c r="B54" s="10" t="s">
        <v>75</v>
      </c>
      <c r="C54" s="11">
        <v>190</v>
      </c>
      <c r="D54" s="11">
        <v>149</v>
      </c>
      <c r="E54" s="11">
        <v>5</v>
      </c>
      <c r="F54" s="11">
        <v>7</v>
      </c>
      <c r="G54" s="11">
        <v>176</v>
      </c>
      <c r="H54" s="11">
        <v>72</v>
      </c>
      <c r="I54" s="11">
        <v>13</v>
      </c>
      <c r="J54" s="11">
        <v>31.11</v>
      </c>
      <c r="K54" s="11">
        <v>24.4</v>
      </c>
      <c r="L54" s="11">
        <v>2079.6</v>
      </c>
      <c r="M54" s="11">
        <v>218.9</v>
      </c>
      <c r="N54" s="11">
        <v>120.97</v>
      </c>
      <c r="O54" s="11">
        <v>81.760000000000005</v>
      </c>
      <c r="P54" s="11">
        <v>386.62</v>
      </c>
      <c r="Q54" s="11">
        <v>51.9</v>
      </c>
      <c r="R54" s="11">
        <v>39.79</v>
      </c>
      <c r="S54" s="12">
        <v>35.25</v>
      </c>
      <c r="T54" s="36">
        <v>0</v>
      </c>
      <c r="U54" s="33">
        <v>1</v>
      </c>
      <c r="V54" s="33">
        <v>1</v>
      </c>
    </row>
    <row r="55" spans="1:22" x14ac:dyDescent="0.25">
      <c r="A55" s="34">
        <v>2</v>
      </c>
      <c r="B55" s="13" t="s">
        <v>82</v>
      </c>
      <c r="C55" s="9">
        <v>240</v>
      </c>
      <c r="D55" s="9">
        <v>174</v>
      </c>
      <c r="E55" s="9">
        <v>6</v>
      </c>
      <c r="F55" s="9">
        <v>9</v>
      </c>
      <c r="G55" s="9">
        <v>222</v>
      </c>
      <c r="H55" s="9">
        <v>84</v>
      </c>
      <c r="I55" s="9">
        <v>16</v>
      </c>
      <c r="J55" s="9">
        <v>46.84</v>
      </c>
      <c r="K55" s="9">
        <v>36.799999999999997</v>
      </c>
      <c r="L55" s="9">
        <v>4981.13</v>
      </c>
      <c r="M55" s="9">
        <v>415.1</v>
      </c>
      <c r="N55" s="9">
        <v>229.64</v>
      </c>
      <c r="O55" s="9">
        <v>103.13</v>
      </c>
      <c r="P55" s="9">
        <v>791.75</v>
      </c>
      <c r="Q55" s="9">
        <v>91.01</v>
      </c>
      <c r="R55" s="9">
        <v>69.84</v>
      </c>
      <c r="S55" s="14">
        <v>41.11</v>
      </c>
      <c r="T55" s="25">
        <v>0</v>
      </c>
      <c r="U55" s="34">
        <v>2</v>
      </c>
      <c r="V55" s="34">
        <v>2</v>
      </c>
    </row>
    <row r="56" spans="1:22" x14ac:dyDescent="0.25">
      <c r="A56" s="34">
        <v>3</v>
      </c>
      <c r="B56" s="13" t="s">
        <v>89</v>
      </c>
      <c r="C56" s="9">
        <v>290</v>
      </c>
      <c r="D56" s="9">
        <v>199</v>
      </c>
      <c r="E56" s="9">
        <v>7</v>
      </c>
      <c r="F56" s="9">
        <v>10</v>
      </c>
      <c r="G56" s="9">
        <v>270</v>
      </c>
      <c r="H56" s="9">
        <v>96</v>
      </c>
      <c r="I56" s="9">
        <v>18</v>
      </c>
      <c r="J56" s="9">
        <v>61.48</v>
      </c>
      <c r="K56" s="9">
        <v>48.3</v>
      </c>
      <c r="L56" s="9">
        <v>9429.75</v>
      </c>
      <c r="M56" s="9">
        <v>650.29999999999995</v>
      </c>
      <c r="N56" s="9">
        <v>360.6</v>
      </c>
      <c r="O56" s="9">
        <v>123.85</v>
      </c>
      <c r="P56" s="9">
        <v>1316.09</v>
      </c>
      <c r="Q56" s="9">
        <v>132.27000000000001</v>
      </c>
      <c r="R56" s="9">
        <v>101.7</v>
      </c>
      <c r="S56" s="14">
        <v>46.27</v>
      </c>
      <c r="T56" s="25">
        <v>0</v>
      </c>
      <c r="U56" s="34">
        <v>3</v>
      </c>
      <c r="V56" s="34">
        <v>3</v>
      </c>
    </row>
    <row r="57" spans="1:22" ht="15.75" thickBot="1" x14ac:dyDescent="0.3">
      <c r="A57" s="35">
        <v>4</v>
      </c>
      <c r="B57" s="15" t="s">
        <v>110</v>
      </c>
      <c r="C57" s="16">
        <v>434</v>
      </c>
      <c r="D57" s="16">
        <v>299</v>
      </c>
      <c r="E57" s="16">
        <v>10</v>
      </c>
      <c r="F57" s="16">
        <v>15</v>
      </c>
      <c r="G57" s="16">
        <v>404</v>
      </c>
      <c r="H57" s="16">
        <v>144.5</v>
      </c>
      <c r="I57" s="16">
        <v>24</v>
      </c>
      <c r="J57" s="16">
        <v>135.04</v>
      </c>
      <c r="K57" s="16">
        <v>106</v>
      </c>
      <c r="L57" s="16">
        <v>46794.17</v>
      </c>
      <c r="M57" s="16">
        <v>2156.4</v>
      </c>
      <c r="N57" s="16">
        <v>1192.24</v>
      </c>
      <c r="O57" s="16">
        <v>186.15</v>
      </c>
      <c r="P57" s="16">
        <v>6692.4</v>
      </c>
      <c r="Q57" s="16">
        <v>447.65</v>
      </c>
      <c r="R57" s="16">
        <v>342.87</v>
      </c>
      <c r="S57" s="17">
        <v>70.400000000000006</v>
      </c>
      <c r="T57" s="37">
        <v>0</v>
      </c>
      <c r="U57" s="35">
        <v>4</v>
      </c>
      <c r="V57" s="35">
        <v>4</v>
      </c>
    </row>
    <row r="58" spans="1:22" x14ac:dyDescent="0.25">
      <c r="A58" s="201">
        <v>1</v>
      </c>
      <c r="B58" s="10" t="s">
        <v>76</v>
      </c>
      <c r="C58" s="11">
        <v>194</v>
      </c>
      <c r="D58" s="11">
        <v>150</v>
      </c>
      <c r="E58" s="11">
        <v>6</v>
      </c>
      <c r="F58" s="11">
        <v>9</v>
      </c>
      <c r="G58" s="11">
        <v>176</v>
      </c>
      <c r="H58" s="11">
        <v>72</v>
      </c>
      <c r="I58" s="11">
        <v>13</v>
      </c>
      <c r="J58" s="11">
        <v>39.01</v>
      </c>
      <c r="K58" s="11">
        <v>30.6</v>
      </c>
      <c r="L58" s="11">
        <v>2689.74</v>
      </c>
      <c r="M58" s="11">
        <v>277.3</v>
      </c>
      <c r="N58" s="11">
        <v>154.28</v>
      </c>
      <c r="O58" s="11">
        <v>83.04</v>
      </c>
      <c r="P58" s="11">
        <v>507.16</v>
      </c>
      <c r="Q58" s="11">
        <v>67.62</v>
      </c>
      <c r="R58" s="11">
        <v>51.85</v>
      </c>
      <c r="S58" s="12">
        <v>36.06</v>
      </c>
      <c r="T58" s="36">
        <v>1</v>
      </c>
      <c r="U58" s="33">
        <v>1</v>
      </c>
      <c r="V58" s="201">
        <v>1</v>
      </c>
    </row>
    <row r="59" spans="1:22" x14ac:dyDescent="0.25">
      <c r="A59" s="202">
        <v>2</v>
      </c>
      <c r="B59" s="13" t="s">
        <v>83</v>
      </c>
      <c r="C59" s="9">
        <v>244</v>
      </c>
      <c r="D59" s="9">
        <v>175</v>
      </c>
      <c r="E59" s="9">
        <v>7</v>
      </c>
      <c r="F59" s="9">
        <v>11</v>
      </c>
      <c r="G59" s="9">
        <v>222</v>
      </c>
      <c r="H59" s="9">
        <v>84</v>
      </c>
      <c r="I59" s="9">
        <v>16</v>
      </c>
      <c r="J59" s="9">
        <v>56.24</v>
      </c>
      <c r="K59" s="9">
        <v>44.2</v>
      </c>
      <c r="L59" s="9">
        <v>6121.23</v>
      </c>
      <c r="M59" s="9">
        <v>501.7</v>
      </c>
      <c r="N59" s="9">
        <v>279.19</v>
      </c>
      <c r="O59" s="9">
        <v>104.33</v>
      </c>
      <c r="P59" s="9">
        <v>984.48</v>
      </c>
      <c r="Q59" s="9">
        <v>112.51</v>
      </c>
      <c r="R59" s="9">
        <v>86.36</v>
      </c>
      <c r="S59" s="14">
        <v>41.84</v>
      </c>
      <c r="T59" s="25">
        <v>1</v>
      </c>
      <c r="U59" s="34">
        <v>2</v>
      </c>
      <c r="V59" s="202">
        <v>2</v>
      </c>
    </row>
    <row r="60" spans="1:22" x14ac:dyDescent="0.25">
      <c r="A60" s="202">
        <v>3</v>
      </c>
      <c r="B60" s="13" t="s">
        <v>90</v>
      </c>
      <c r="C60" s="9">
        <v>294</v>
      </c>
      <c r="D60" s="9">
        <v>200</v>
      </c>
      <c r="E60" s="9">
        <v>8</v>
      </c>
      <c r="F60" s="9">
        <v>12</v>
      </c>
      <c r="G60" s="9">
        <v>270</v>
      </c>
      <c r="H60" s="9">
        <v>96</v>
      </c>
      <c r="I60" s="9">
        <v>18</v>
      </c>
      <c r="J60" s="9">
        <v>72.38</v>
      </c>
      <c r="K60" s="9">
        <v>56.8</v>
      </c>
      <c r="L60" s="9">
        <v>11338.3</v>
      </c>
      <c r="M60" s="9">
        <v>771.3</v>
      </c>
      <c r="N60" s="9">
        <v>429.51</v>
      </c>
      <c r="O60" s="9">
        <v>125.16</v>
      </c>
      <c r="P60" s="9">
        <v>1603.26</v>
      </c>
      <c r="Q60" s="9">
        <v>160.33000000000001</v>
      </c>
      <c r="R60" s="9">
        <v>123.28</v>
      </c>
      <c r="S60" s="14">
        <v>47.06</v>
      </c>
      <c r="T60" s="25">
        <v>1</v>
      </c>
      <c r="U60" s="34">
        <v>3</v>
      </c>
      <c r="V60" s="202">
        <v>3</v>
      </c>
    </row>
    <row r="61" spans="1:22" x14ac:dyDescent="0.25">
      <c r="A61" s="202">
        <v>4</v>
      </c>
      <c r="B61" s="13" t="s">
        <v>96</v>
      </c>
      <c r="C61" s="9">
        <v>334</v>
      </c>
      <c r="D61" s="9">
        <v>249</v>
      </c>
      <c r="E61" s="9">
        <v>8</v>
      </c>
      <c r="F61" s="9">
        <v>11</v>
      </c>
      <c r="G61" s="9">
        <v>312</v>
      </c>
      <c r="H61" s="9">
        <v>120.5</v>
      </c>
      <c r="I61" s="9">
        <v>20</v>
      </c>
      <c r="J61" s="9">
        <v>83.17</v>
      </c>
      <c r="K61" s="9">
        <v>65.3</v>
      </c>
      <c r="L61" s="9">
        <v>17107.05</v>
      </c>
      <c r="M61" s="9">
        <v>1024.4000000000001</v>
      </c>
      <c r="N61" s="9">
        <v>565.71</v>
      </c>
      <c r="O61" s="9">
        <v>143.41999999999999</v>
      </c>
      <c r="P61" s="9">
        <v>2834.62</v>
      </c>
      <c r="Q61" s="9">
        <v>227.68</v>
      </c>
      <c r="R61" s="9">
        <v>174.45</v>
      </c>
      <c r="S61" s="14">
        <v>58.38</v>
      </c>
      <c r="T61" s="25">
        <v>1</v>
      </c>
      <c r="U61" s="34">
        <v>4</v>
      </c>
      <c r="V61" s="202">
        <v>4</v>
      </c>
    </row>
    <row r="62" spans="1:22" x14ac:dyDescent="0.25">
      <c r="A62" s="202">
        <v>5</v>
      </c>
      <c r="B62" s="13" t="s">
        <v>103</v>
      </c>
      <c r="C62" s="9">
        <v>383</v>
      </c>
      <c r="D62" s="9">
        <v>299</v>
      </c>
      <c r="E62" s="9">
        <v>9.5</v>
      </c>
      <c r="F62" s="9">
        <v>12.5</v>
      </c>
      <c r="G62" s="9">
        <v>358</v>
      </c>
      <c r="H62" s="9">
        <v>144.75</v>
      </c>
      <c r="I62" s="9">
        <v>22</v>
      </c>
      <c r="J62" s="9">
        <v>112.91</v>
      </c>
      <c r="K62" s="9">
        <v>88.6</v>
      </c>
      <c r="L62" s="9">
        <v>30554.32</v>
      </c>
      <c r="M62" s="9">
        <v>1595.5</v>
      </c>
      <c r="N62" s="9">
        <v>880.73</v>
      </c>
      <c r="O62" s="9">
        <v>164.5</v>
      </c>
      <c r="P62" s="9">
        <v>5576.08</v>
      </c>
      <c r="Q62" s="9">
        <v>372.98</v>
      </c>
      <c r="R62" s="9">
        <v>285.42</v>
      </c>
      <c r="S62" s="14">
        <v>70.27</v>
      </c>
      <c r="T62" s="25">
        <v>1</v>
      </c>
      <c r="U62" s="34">
        <v>5</v>
      </c>
      <c r="V62" s="202">
        <v>5</v>
      </c>
    </row>
    <row r="63" spans="1:22" x14ac:dyDescent="0.25">
      <c r="A63" s="202">
        <v>6</v>
      </c>
      <c r="B63" s="13" t="s">
        <v>117</v>
      </c>
      <c r="C63" s="9">
        <v>482</v>
      </c>
      <c r="D63" s="9">
        <v>300</v>
      </c>
      <c r="E63" s="9">
        <v>11</v>
      </c>
      <c r="F63" s="9">
        <v>15</v>
      </c>
      <c r="G63" s="9">
        <v>452</v>
      </c>
      <c r="H63" s="9">
        <v>144.5</v>
      </c>
      <c r="I63" s="9">
        <v>26</v>
      </c>
      <c r="J63" s="9">
        <v>145.52000000000001</v>
      </c>
      <c r="K63" s="9">
        <v>114.2</v>
      </c>
      <c r="L63" s="9">
        <v>60366.76</v>
      </c>
      <c r="M63" s="9">
        <v>2504.8000000000002</v>
      </c>
      <c r="N63" s="9">
        <v>1395.56</v>
      </c>
      <c r="O63" s="9">
        <v>203.67</v>
      </c>
      <c r="P63" s="9">
        <v>6763.81</v>
      </c>
      <c r="Q63" s="9">
        <v>450.92</v>
      </c>
      <c r="R63" s="9">
        <v>347.62</v>
      </c>
      <c r="S63" s="14">
        <v>68.180000000000007</v>
      </c>
      <c r="T63" s="25">
        <v>1</v>
      </c>
      <c r="U63" s="34">
        <v>6</v>
      </c>
      <c r="V63" s="202">
        <v>6</v>
      </c>
    </row>
    <row r="64" spans="1:22" x14ac:dyDescent="0.25">
      <c r="A64" s="202">
        <v>7</v>
      </c>
      <c r="B64" s="13" t="s">
        <v>125</v>
      </c>
      <c r="C64" s="9">
        <v>582</v>
      </c>
      <c r="D64" s="9">
        <v>300</v>
      </c>
      <c r="E64" s="9">
        <v>12</v>
      </c>
      <c r="F64" s="9">
        <v>17</v>
      </c>
      <c r="G64" s="9">
        <v>548</v>
      </c>
      <c r="H64" s="9">
        <v>144</v>
      </c>
      <c r="I64" s="9">
        <v>28</v>
      </c>
      <c r="J64" s="9">
        <v>174.49</v>
      </c>
      <c r="K64" s="9">
        <v>137</v>
      </c>
      <c r="L64" s="9">
        <v>102709.98</v>
      </c>
      <c r="M64" s="9">
        <v>3529.6</v>
      </c>
      <c r="N64" s="9">
        <v>1981.3</v>
      </c>
      <c r="O64" s="9">
        <v>242.62</v>
      </c>
      <c r="P64" s="9">
        <v>7669.85</v>
      </c>
      <c r="Q64" s="9">
        <v>511.32</v>
      </c>
      <c r="R64" s="9">
        <v>396.49</v>
      </c>
      <c r="S64" s="14">
        <v>66.3</v>
      </c>
      <c r="T64" s="25">
        <v>1</v>
      </c>
      <c r="U64" s="34">
        <v>8</v>
      </c>
      <c r="V64" s="202">
        <v>7</v>
      </c>
    </row>
    <row r="65" spans="1:22" x14ac:dyDescent="0.25">
      <c r="A65" s="202">
        <v>8</v>
      </c>
      <c r="B65" s="13" t="s">
        <v>111</v>
      </c>
      <c r="C65" s="9">
        <v>440</v>
      </c>
      <c r="D65" s="9">
        <v>300</v>
      </c>
      <c r="E65" s="9">
        <v>11</v>
      </c>
      <c r="F65" s="9">
        <v>18</v>
      </c>
      <c r="G65" s="9">
        <v>404</v>
      </c>
      <c r="H65" s="9">
        <v>144.5</v>
      </c>
      <c r="I65" s="9">
        <v>24</v>
      </c>
      <c r="J65" s="9">
        <v>157.38</v>
      </c>
      <c r="K65" s="9">
        <v>123.6</v>
      </c>
      <c r="L65" s="9">
        <v>56069.13</v>
      </c>
      <c r="M65" s="9">
        <v>2548.6</v>
      </c>
      <c r="N65" s="9">
        <v>1412.44</v>
      </c>
      <c r="O65" s="9">
        <v>188.75</v>
      </c>
      <c r="P65" s="9">
        <v>8111.31</v>
      </c>
      <c r="Q65" s="9">
        <v>540.75</v>
      </c>
      <c r="R65" s="9">
        <v>413.8</v>
      </c>
      <c r="S65" s="14">
        <v>71.790000000000006</v>
      </c>
      <c r="T65" s="25">
        <v>1</v>
      </c>
      <c r="U65" s="34">
        <v>7</v>
      </c>
      <c r="V65" s="202">
        <v>8</v>
      </c>
    </row>
    <row r="66" spans="1:22" ht="15.75" thickBot="1" x14ac:dyDescent="0.3">
      <c r="A66" s="203">
        <v>9</v>
      </c>
      <c r="B66" s="15" t="s">
        <v>133</v>
      </c>
      <c r="C66" s="16">
        <v>692</v>
      </c>
      <c r="D66" s="16">
        <v>300</v>
      </c>
      <c r="E66" s="16">
        <v>13</v>
      </c>
      <c r="F66" s="16">
        <v>20</v>
      </c>
      <c r="G66" s="16">
        <v>652</v>
      </c>
      <c r="H66" s="16">
        <v>143.5</v>
      </c>
      <c r="I66" s="16">
        <v>28</v>
      </c>
      <c r="J66" s="16">
        <v>211.49</v>
      </c>
      <c r="K66" s="16">
        <v>166</v>
      </c>
      <c r="L66" s="16">
        <v>172424.05</v>
      </c>
      <c r="M66" s="16">
        <v>4983.3999999999996</v>
      </c>
      <c r="N66" s="16">
        <v>2814.39</v>
      </c>
      <c r="O66" s="16">
        <v>285.52999999999997</v>
      </c>
      <c r="P66" s="16">
        <v>9024.74</v>
      </c>
      <c r="Q66" s="16">
        <v>601.65</v>
      </c>
      <c r="R66" s="16">
        <v>468.07</v>
      </c>
      <c r="S66" s="17">
        <v>65.319999999999993</v>
      </c>
      <c r="T66" s="37">
        <v>1</v>
      </c>
      <c r="U66" s="35">
        <v>9</v>
      </c>
      <c r="V66" s="203">
        <v>9</v>
      </c>
    </row>
    <row r="67" spans="1:22" x14ac:dyDescent="0.25">
      <c r="A67" s="201">
        <v>1</v>
      </c>
      <c r="B67" s="10" t="s">
        <v>77</v>
      </c>
      <c r="C67" s="11">
        <v>199</v>
      </c>
      <c r="D67" s="11">
        <v>151</v>
      </c>
      <c r="E67" s="11">
        <v>7.5</v>
      </c>
      <c r="F67" s="11">
        <v>11.5</v>
      </c>
      <c r="G67" s="11">
        <v>176</v>
      </c>
      <c r="H67" s="11">
        <v>71.75</v>
      </c>
      <c r="I67" s="11">
        <v>13</v>
      </c>
      <c r="J67" s="11">
        <v>49.38</v>
      </c>
      <c r="K67" s="11">
        <v>38.799999999999997</v>
      </c>
      <c r="L67" s="11">
        <v>3502.14</v>
      </c>
      <c r="M67" s="11">
        <v>352</v>
      </c>
      <c r="N67" s="11">
        <v>198.01</v>
      </c>
      <c r="O67" s="11">
        <v>84.21</v>
      </c>
      <c r="P67" s="11">
        <v>661.25</v>
      </c>
      <c r="Q67" s="11">
        <v>87.58</v>
      </c>
      <c r="R67" s="11">
        <v>67.27</v>
      </c>
      <c r="S67" s="12">
        <v>36.590000000000003</v>
      </c>
      <c r="T67" s="36">
        <v>2</v>
      </c>
      <c r="U67" s="33">
        <v>1</v>
      </c>
      <c r="V67" s="201">
        <v>1</v>
      </c>
    </row>
    <row r="68" spans="1:22" x14ac:dyDescent="0.25">
      <c r="A68" s="202">
        <v>2</v>
      </c>
      <c r="B68" s="13" t="s">
        <v>84</v>
      </c>
      <c r="C68" s="9">
        <v>249</v>
      </c>
      <c r="D68" s="9">
        <v>176</v>
      </c>
      <c r="E68" s="9">
        <v>8.5</v>
      </c>
      <c r="F68" s="9">
        <v>13.5</v>
      </c>
      <c r="G68" s="9">
        <v>222</v>
      </c>
      <c r="H68" s="9">
        <v>83.75</v>
      </c>
      <c r="I68" s="9">
        <v>16</v>
      </c>
      <c r="J68" s="9">
        <v>68.59</v>
      </c>
      <c r="K68" s="9">
        <v>53.8</v>
      </c>
      <c r="L68" s="9">
        <v>7624.69</v>
      </c>
      <c r="M68" s="9">
        <v>612.4</v>
      </c>
      <c r="N68" s="9">
        <v>343.94</v>
      </c>
      <c r="O68" s="9">
        <v>105.44</v>
      </c>
      <c r="P68" s="9">
        <v>1229.33</v>
      </c>
      <c r="Q68" s="9">
        <v>139.69999999999999</v>
      </c>
      <c r="R68" s="9">
        <v>107.41</v>
      </c>
      <c r="S68" s="14">
        <v>42.34</v>
      </c>
      <c r="T68" s="25">
        <v>2</v>
      </c>
      <c r="U68" s="34">
        <v>2</v>
      </c>
      <c r="V68" s="202">
        <v>2</v>
      </c>
    </row>
    <row r="69" spans="1:22" x14ac:dyDescent="0.25">
      <c r="A69" s="202">
        <v>3</v>
      </c>
      <c r="B69" s="13" t="s">
        <v>91</v>
      </c>
      <c r="C69" s="9">
        <v>300</v>
      </c>
      <c r="D69" s="9">
        <v>201</v>
      </c>
      <c r="E69" s="9">
        <v>9</v>
      </c>
      <c r="F69" s="9">
        <v>15</v>
      </c>
      <c r="G69" s="9">
        <v>270</v>
      </c>
      <c r="H69" s="9">
        <v>96</v>
      </c>
      <c r="I69" s="9">
        <v>18</v>
      </c>
      <c r="J69" s="9">
        <v>87.38</v>
      </c>
      <c r="K69" s="9">
        <v>68.599999999999994</v>
      </c>
      <c r="L69" s="9">
        <v>14209.66</v>
      </c>
      <c r="M69" s="9">
        <v>947.3</v>
      </c>
      <c r="N69" s="9">
        <v>529.86</v>
      </c>
      <c r="O69" s="9">
        <v>127.52</v>
      </c>
      <c r="P69" s="9">
        <v>2034.13</v>
      </c>
      <c r="Q69" s="9">
        <v>202.4</v>
      </c>
      <c r="R69" s="9">
        <v>155.41999999999999</v>
      </c>
      <c r="S69" s="14">
        <v>48.25</v>
      </c>
      <c r="T69" s="25">
        <v>2</v>
      </c>
      <c r="U69" s="34">
        <v>3</v>
      </c>
      <c r="V69" s="202">
        <v>3</v>
      </c>
    </row>
    <row r="70" spans="1:22" x14ac:dyDescent="0.25">
      <c r="A70" s="202">
        <v>4</v>
      </c>
      <c r="B70" s="13" t="s">
        <v>97</v>
      </c>
      <c r="C70" s="9">
        <v>340</v>
      </c>
      <c r="D70" s="9">
        <v>250</v>
      </c>
      <c r="E70" s="9">
        <v>9</v>
      </c>
      <c r="F70" s="9">
        <v>14</v>
      </c>
      <c r="G70" s="9">
        <v>312</v>
      </c>
      <c r="H70" s="9">
        <v>120.5</v>
      </c>
      <c r="I70" s="9">
        <v>20</v>
      </c>
      <c r="J70" s="9">
        <v>101.51</v>
      </c>
      <c r="K70" s="9">
        <v>79.7</v>
      </c>
      <c r="L70" s="9">
        <v>21676.5</v>
      </c>
      <c r="M70" s="9">
        <v>1275.0999999999999</v>
      </c>
      <c r="N70" s="9">
        <v>706.03</v>
      </c>
      <c r="O70" s="9">
        <v>146.13</v>
      </c>
      <c r="P70" s="9">
        <v>3650.97</v>
      </c>
      <c r="Q70" s="9">
        <v>292.08</v>
      </c>
      <c r="R70" s="9">
        <v>223.45</v>
      </c>
      <c r="S70" s="14">
        <v>59.97</v>
      </c>
      <c r="T70" s="25">
        <v>2</v>
      </c>
      <c r="U70" s="34">
        <v>4</v>
      </c>
      <c r="V70" s="202">
        <v>4</v>
      </c>
    </row>
    <row r="71" spans="1:22" x14ac:dyDescent="0.25">
      <c r="A71" s="202">
        <v>5</v>
      </c>
      <c r="B71" s="13" t="s">
        <v>104</v>
      </c>
      <c r="C71" s="9">
        <v>390</v>
      </c>
      <c r="D71" s="9">
        <v>300</v>
      </c>
      <c r="E71" s="9">
        <v>10</v>
      </c>
      <c r="F71" s="9">
        <v>16</v>
      </c>
      <c r="G71" s="9">
        <v>358</v>
      </c>
      <c r="H71" s="9">
        <v>145</v>
      </c>
      <c r="I71" s="9">
        <v>22</v>
      </c>
      <c r="J71" s="9">
        <v>135.94999999999999</v>
      </c>
      <c r="K71" s="9">
        <v>106.7</v>
      </c>
      <c r="L71" s="9">
        <v>38674.1</v>
      </c>
      <c r="M71" s="9">
        <v>1983.3</v>
      </c>
      <c r="N71" s="9">
        <v>1093.97</v>
      </c>
      <c r="O71" s="9">
        <v>168.66</v>
      </c>
      <c r="P71" s="9">
        <v>7207.77</v>
      </c>
      <c r="Q71" s="9">
        <v>480.52</v>
      </c>
      <c r="R71" s="9">
        <v>366.53</v>
      </c>
      <c r="S71" s="14">
        <v>72.81</v>
      </c>
      <c r="T71" s="25">
        <v>2</v>
      </c>
      <c r="U71" s="34">
        <v>5</v>
      </c>
      <c r="V71" s="202">
        <v>5</v>
      </c>
    </row>
    <row r="72" spans="1:22" x14ac:dyDescent="0.25">
      <c r="A72" s="202">
        <v>6</v>
      </c>
      <c r="B72" s="13" t="s">
        <v>118</v>
      </c>
      <c r="C72" s="9">
        <v>487</v>
      </c>
      <c r="D72" s="9">
        <v>300</v>
      </c>
      <c r="E72" s="9">
        <v>14.5</v>
      </c>
      <c r="F72" s="9">
        <v>17.5</v>
      </c>
      <c r="G72" s="9">
        <v>452</v>
      </c>
      <c r="H72" s="9">
        <v>142.75</v>
      </c>
      <c r="I72" s="9">
        <v>26</v>
      </c>
      <c r="J72" s="9">
        <v>176.34</v>
      </c>
      <c r="K72" s="9">
        <v>138.4</v>
      </c>
      <c r="L72" s="9">
        <v>71863.009999999995</v>
      </c>
      <c r="M72" s="9">
        <v>2951.3</v>
      </c>
      <c r="N72" s="9">
        <v>1666.63</v>
      </c>
      <c r="O72" s="9">
        <v>201.87</v>
      </c>
      <c r="P72" s="9">
        <v>7897.76</v>
      </c>
      <c r="Q72" s="9">
        <v>526.52</v>
      </c>
      <c r="R72" s="9">
        <v>409.42</v>
      </c>
      <c r="S72" s="14">
        <v>66.92</v>
      </c>
      <c r="T72" s="25">
        <v>2</v>
      </c>
      <c r="U72" s="34">
        <v>6</v>
      </c>
      <c r="V72" s="202">
        <v>6</v>
      </c>
    </row>
    <row r="73" spans="1:22" x14ac:dyDescent="0.25">
      <c r="A73" s="202">
        <v>7</v>
      </c>
      <c r="B73" s="13" t="s">
        <v>126</v>
      </c>
      <c r="C73" s="9">
        <v>589</v>
      </c>
      <c r="D73" s="9">
        <v>300</v>
      </c>
      <c r="E73" s="9">
        <v>16</v>
      </c>
      <c r="F73" s="9">
        <v>20.5</v>
      </c>
      <c r="G73" s="9">
        <v>548</v>
      </c>
      <c r="H73" s="9">
        <v>142</v>
      </c>
      <c r="I73" s="9">
        <v>28</v>
      </c>
      <c r="J73" s="9">
        <v>217.41</v>
      </c>
      <c r="K73" s="9">
        <v>170.7</v>
      </c>
      <c r="L73" s="9">
        <v>126193.28</v>
      </c>
      <c r="M73" s="9">
        <v>4285</v>
      </c>
      <c r="N73" s="9">
        <v>2438.84</v>
      </c>
      <c r="O73" s="9">
        <v>240.92</v>
      </c>
      <c r="P73" s="9">
        <v>9259.23</v>
      </c>
      <c r="Q73" s="9">
        <v>617.28</v>
      </c>
      <c r="R73" s="9">
        <v>483.58</v>
      </c>
      <c r="S73" s="14">
        <v>65.260000000000005</v>
      </c>
      <c r="T73" s="25">
        <v>2</v>
      </c>
      <c r="U73" s="34">
        <v>8</v>
      </c>
      <c r="V73" s="202">
        <v>7</v>
      </c>
    </row>
    <row r="74" spans="1:22" x14ac:dyDescent="0.25">
      <c r="A74" s="202">
        <v>8</v>
      </c>
      <c r="B74" s="13" t="s">
        <v>112</v>
      </c>
      <c r="C74" s="9">
        <v>446</v>
      </c>
      <c r="D74" s="9">
        <v>302</v>
      </c>
      <c r="E74" s="9">
        <v>13</v>
      </c>
      <c r="F74" s="9">
        <v>21</v>
      </c>
      <c r="G74" s="9">
        <v>404</v>
      </c>
      <c r="H74" s="9">
        <v>144.5</v>
      </c>
      <c r="I74" s="9">
        <v>24</v>
      </c>
      <c r="J74" s="9">
        <v>184.3</v>
      </c>
      <c r="K74" s="9">
        <v>144.69999999999999</v>
      </c>
      <c r="L74" s="9">
        <v>66379.08</v>
      </c>
      <c r="M74" s="9">
        <v>2976.6</v>
      </c>
      <c r="N74" s="9">
        <v>1661.51</v>
      </c>
      <c r="O74" s="9">
        <v>189.78</v>
      </c>
      <c r="P74" s="9">
        <v>9655.6200000000008</v>
      </c>
      <c r="Q74" s="9">
        <v>639.44000000000005</v>
      </c>
      <c r="R74" s="9">
        <v>490.29</v>
      </c>
      <c r="S74" s="14">
        <v>72.38</v>
      </c>
      <c r="T74" s="25">
        <v>2</v>
      </c>
      <c r="U74" s="34">
        <v>7</v>
      </c>
      <c r="V74" s="202">
        <v>8</v>
      </c>
    </row>
    <row r="75" spans="1:22" ht="15.75" thickBot="1" x14ac:dyDescent="0.3">
      <c r="A75" s="203">
        <v>9</v>
      </c>
      <c r="B75" s="15" t="s">
        <v>134</v>
      </c>
      <c r="C75" s="16">
        <v>698</v>
      </c>
      <c r="D75" s="16">
        <v>300</v>
      </c>
      <c r="E75" s="16">
        <v>15</v>
      </c>
      <c r="F75" s="16">
        <v>23</v>
      </c>
      <c r="G75" s="16">
        <v>652</v>
      </c>
      <c r="H75" s="16">
        <v>142.5</v>
      </c>
      <c r="I75" s="16">
        <v>28</v>
      </c>
      <c r="J75" s="16">
        <v>242.53</v>
      </c>
      <c r="K75" s="16">
        <v>190.4</v>
      </c>
      <c r="L75" s="16">
        <v>198779.77</v>
      </c>
      <c r="M75" s="16">
        <v>5695.7</v>
      </c>
      <c r="N75" s="16">
        <v>3233.41</v>
      </c>
      <c r="O75" s="16">
        <v>286.29000000000002</v>
      </c>
      <c r="P75" s="16">
        <v>10382.92</v>
      </c>
      <c r="Q75" s="16">
        <v>692.19</v>
      </c>
      <c r="R75" s="16">
        <v>540.47</v>
      </c>
      <c r="S75" s="17">
        <v>65.430000000000007</v>
      </c>
      <c r="T75" s="37">
        <v>2</v>
      </c>
      <c r="U75" s="35">
        <v>9</v>
      </c>
      <c r="V75" s="203">
        <v>9</v>
      </c>
    </row>
    <row r="76" spans="1:22" x14ac:dyDescent="0.25">
      <c r="A76" s="201">
        <v>1</v>
      </c>
      <c r="B76" s="10" t="s">
        <v>78</v>
      </c>
      <c r="C76" s="11">
        <v>204</v>
      </c>
      <c r="D76" s="11">
        <v>152</v>
      </c>
      <c r="E76" s="11">
        <v>9</v>
      </c>
      <c r="F76" s="11">
        <v>14</v>
      </c>
      <c r="G76" s="11">
        <v>176</v>
      </c>
      <c r="H76" s="11">
        <v>71.5</v>
      </c>
      <c r="I76" s="11">
        <v>13</v>
      </c>
      <c r="J76" s="11">
        <v>59.85</v>
      </c>
      <c r="K76" s="11">
        <v>47</v>
      </c>
      <c r="L76" s="11">
        <v>4362.01</v>
      </c>
      <c r="M76" s="11">
        <v>427.7</v>
      </c>
      <c r="N76" s="11">
        <v>243.18</v>
      </c>
      <c r="O76" s="11">
        <v>85.37</v>
      </c>
      <c r="P76" s="11">
        <v>821.37</v>
      </c>
      <c r="Q76" s="11">
        <v>108.08</v>
      </c>
      <c r="R76" s="11">
        <v>83.18</v>
      </c>
      <c r="S76" s="12">
        <v>37.049999999999997</v>
      </c>
      <c r="T76" s="36">
        <v>3</v>
      </c>
      <c r="U76" s="33">
        <v>1</v>
      </c>
      <c r="V76" s="201">
        <v>1</v>
      </c>
    </row>
    <row r="77" spans="1:22" x14ac:dyDescent="0.25">
      <c r="A77" s="202">
        <v>2</v>
      </c>
      <c r="B77" s="13" t="s">
        <v>85</v>
      </c>
      <c r="C77" s="9">
        <v>256</v>
      </c>
      <c r="D77" s="9">
        <v>177</v>
      </c>
      <c r="E77" s="9">
        <v>10.5</v>
      </c>
      <c r="F77" s="9">
        <v>17</v>
      </c>
      <c r="G77" s="9">
        <v>222</v>
      </c>
      <c r="H77" s="9">
        <v>83.25</v>
      </c>
      <c r="I77" s="9">
        <v>16</v>
      </c>
      <c r="J77" s="9">
        <v>85.69</v>
      </c>
      <c r="K77" s="9">
        <v>67.3</v>
      </c>
      <c r="L77" s="9">
        <v>9819.49</v>
      </c>
      <c r="M77" s="9">
        <v>767.2</v>
      </c>
      <c r="N77" s="9">
        <v>436.06</v>
      </c>
      <c r="O77" s="9">
        <v>107.05</v>
      </c>
      <c r="P77" s="9">
        <v>1575.2</v>
      </c>
      <c r="Q77" s="9">
        <v>177.99</v>
      </c>
      <c r="R77" s="9">
        <v>137.18</v>
      </c>
      <c r="S77" s="14">
        <v>42.88</v>
      </c>
      <c r="T77" s="25">
        <v>3</v>
      </c>
      <c r="U77" s="34">
        <v>2</v>
      </c>
      <c r="V77" s="202">
        <v>2</v>
      </c>
    </row>
    <row r="78" spans="1:22" x14ac:dyDescent="0.25">
      <c r="A78" s="202">
        <v>3</v>
      </c>
      <c r="B78" s="13" t="s">
        <v>92</v>
      </c>
      <c r="C78" s="9">
        <v>306</v>
      </c>
      <c r="D78" s="9">
        <v>203</v>
      </c>
      <c r="E78" s="9">
        <v>11</v>
      </c>
      <c r="F78" s="9">
        <v>18</v>
      </c>
      <c r="G78" s="9">
        <v>270</v>
      </c>
      <c r="H78" s="9">
        <v>96</v>
      </c>
      <c r="I78" s="9">
        <v>18</v>
      </c>
      <c r="J78" s="9">
        <v>105.56</v>
      </c>
      <c r="K78" s="9">
        <v>82.9</v>
      </c>
      <c r="L78" s="9">
        <v>17455.330000000002</v>
      </c>
      <c r="M78" s="9">
        <v>1140.9000000000001</v>
      </c>
      <c r="N78" s="9">
        <v>644.63</v>
      </c>
      <c r="O78" s="9">
        <v>128.59</v>
      </c>
      <c r="P78" s="9">
        <v>2515.46</v>
      </c>
      <c r="Q78" s="9">
        <v>247.83</v>
      </c>
      <c r="R78" s="9">
        <v>190.85</v>
      </c>
      <c r="S78" s="14">
        <v>48.82</v>
      </c>
      <c r="T78" s="25">
        <v>3</v>
      </c>
      <c r="U78" s="34">
        <v>3</v>
      </c>
      <c r="V78" s="202">
        <v>3</v>
      </c>
    </row>
    <row r="79" spans="1:22" x14ac:dyDescent="0.25">
      <c r="A79" s="202">
        <v>4</v>
      </c>
      <c r="B79" s="13" t="s">
        <v>98</v>
      </c>
      <c r="C79" s="9">
        <v>347</v>
      </c>
      <c r="D79" s="9">
        <v>252</v>
      </c>
      <c r="E79" s="9">
        <v>11</v>
      </c>
      <c r="F79" s="9">
        <v>17.5</v>
      </c>
      <c r="G79" s="9">
        <v>312</v>
      </c>
      <c r="H79" s="9">
        <v>120.5</v>
      </c>
      <c r="I79" s="9">
        <v>20</v>
      </c>
      <c r="J79" s="9">
        <v>125.95</v>
      </c>
      <c r="K79" s="9">
        <v>98.9</v>
      </c>
      <c r="L79" s="9">
        <v>27535.21</v>
      </c>
      <c r="M79" s="9">
        <v>1587</v>
      </c>
      <c r="N79" s="9">
        <v>886.41</v>
      </c>
      <c r="O79" s="9">
        <v>147.86000000000001</v>
      </c>
      <c r="P79" s="9">
        <v>4674.8999999999996</v>
      </c>
      <c r="Q79" s="9">
        <v>371.02</v>
      </c>
      <c r="R79" s="9">
        <v>284.26</v>
      </c>
      <c r="S79" s="14">
        <v>60.92</v>
      </c>
      <c r="T79" s="25">
        <v>3</v>
      </c>
      <c r="U79" s="34">
        <v>4</v>
      </c>
      <c r="V79" s="202">
        <v>4</v>
      </c>
    </row>
    <row r="80" spans="1:22" x14ac:dyDescent="0.25">
      <c r="A80" s="202">
        <v>5</v>
      </c>
      <c r="B80" s="13" t="s">
        <v>105</v>
      </c>
      <c r="C80" s="9">
        <v>397</v>
      </c>
      <c r="D80" s="9">
        <v>302</v>
      </c>
      <c r="E80" s="9">
        <v>12</v>
      </c>
      <c r="F80" s="9">
        <v>19.5</v>
      </c>
      <c r="G80" s="9">
        <v>358</v>
      </c>
      <c r="H80" s="9">
        <v>145</v>
      </c>
      <c r="I80" s="9">
        <v>22</v>
      </c>
      <c r="J80" s="9">
        <v>164.89</v>
      </c>
      <c r="K80" s="9">
        <v>129.4</v>
      </c>
      <c r="L80" s="9">
        <v>47846.38</v>
      </c>
      <c r="M80" s="9">
        <v>2410.4</v>
      </c>
      <c r="N80" s="9">
        <v>1339.96</v>
      </c>
      <c r="O80" s="9">
        <v>170.34</v>
      </c>
      <c r="P80" s="9">
        <v>8962.48</v>
      </c>
      <c r="Q80" s="9">
        <v>593.54</v>
      </c>
      <c r="R80" s="9">
        <v>453.33</v>
      </c>
      <c r="S80" s="14">
        <v>73.72</v>
      </c>
      <c r="T80" s="25">
        <v>3</v>
      </c>
      <c r="U80" s="34">
        <v>5</v>
      </c>
      <c r="V80" s="202">
        <v>5</v>
      </c>
    </row>
    <row r="81" spans="1:22" x14ac:dyDescent="0.25">
      <c r="A81" s="202">
        <v>6</v>
      </c>
      <c r="B81" s="13" t="s">
        <v>119</v>
      </c>
      <c r="C81" s="9">
        <v>493</v>
      </c>
      <c r="D81" s="9">
        <v>300</v>
      </c>
      <c r="E81" s="9">
        <v>15.5</v>
      </c>
      <c r="F81" s="9">
        <v>20.5</v>
      </c>
      <c r="G81" s="9">
        <v>452</v>
      </c>
      <c r="H81" s="9">
        <v>142.25</v>
      </c>
      <c r="I81" s="9">
        <v>26</v>
      </c>
      <c r="J81" s="9">
        <v>198.86</v>
      </c>
      <c r="K81" s="9">
        <v>156.1</v>
      </c>
      <c r="L81" s="9">
        <v>83437.19</v>
      </c>
      <c r="M81" s="9">
        <v>3384.9</v>
      </c>
      <c r="N81" s="9">
        <v>1912.66</v>
      </c>
      <c r="O81" s="9">
        <v>204.83</v>
      </c>
      <c r="P81" s="9">
        <v>9251.07</v>
      </c>
      <c r="Q81" s="9">
        <v>616.74</v>
      </c>
      <c r="R81" s="9">
        <v>478.76</v>
      </c>
      <c r="S81" s="14">
        <v>68.209999999999994</v>
      </c>
      <c r="T81" s="25">
        <v>3</v>
      </c>
      <c r="U81" s="34">
        <v>6</v>
      </c>
      <c r="V81" s="202">
        <v>6</v>
      </c>
    </row>
    <row r="82" spans="1:22" x14ac:dyDescent="0.25">
      <c r="A82" s="202">
        <v>7</v>
      </c>
      <c r="B82" s="13" t="s">
        <v>127</v>
      </c>
      <c r="C82" s="9">
        <v>597</v>
      </c>
      <c r="D82" s="9">
        <v>300</v>
      </c>
      <c r="E82" s="9">
        <v>18</v>
      </c>
      <c r="F82" s="9">
        <v>24.5</v>
      </c>
      <c r="G82" s="9">
        <v>548</v>
      </c>
      <c r="H82" s="9">
        <v>141</v>
      </c>
      <c r="I82" s="9">
        <v>28</v>
      </c>
      <c r="J82" s="9">
        <v>252.37</v>
      </c>
      <c r="K82" s="9">
        <v>198.1</v>
      </c>
      <c r="L82" s="9">
        <v>150035.32</v>
      </c>
      <c r="M82" s="9">
        <v>5026.3</v>
      </c>
      <c r="N82" s="9">
        <v>2869.72</v>
      </c>
      <c r="O82" s="9">
        <v>243.82</v>
      </c>
      <c r="P82" s="9">
        <v>11069.15</v>
      </c>
      <c r="Q82" s="9">
        <v>737.94</v>
      </c>
      <c r="R82" s="9">
        <v>578.58000000000004</v>
      </c>
      <c r="S82" s="14">
        <v>66.23</v>
      </c>
      <c r="T82" s="25">
        <v>3</v>
      </c>
      <c r="U82" s="34">
        <v>8</v>
      </c>
      <c r="V82" s="202">
        <v>7</v>
      </c>
    </row>
    <row r="83" spans="1:22" x14ac:dyDescent="0.25">
      <c r="A83" s="202">
        <v>8</v>
      </c>
      <c r="B83" s="13" t="s">
        <v>113</v>
      </c>
      <c r="C83" s="9">
        <v>452</v>
      </c>
      <c r="D83" s="9">
        <v>304</v>
      </c>
      <c r="E83" s="9">
        <v>15</v>
      </c>
      <c r="F83" s="9">
        <v>24</v>
      </c>
      <c r="G83" s="9">
        <v>404</v>
      </c>
      <c r="H83" s="9">
        <v>144.5</v>
      </c>
      <c r="I83" s="9">
        <v>24</v>
      </c>
      <c r="J83" s="9">
        <v>211.46</v>
      </c>
      <c r="K83" s="9">
        <v>166</v>
      </c>
      <c r="L83" s="9">
        <v>77050.83</v>
      </c>
      <c r="M83" s="9">
        <v>3409.3</v>
      </c>
      <c r="N83" s="9">
        <v>1915.99</v>
      </c>
      <c r="O83" s="9">
        <v>190.88</v>
      </c>
      <c r="P83" s="9">
        <v>11258.33</v>
      </c>
      <c r="Q83" s="9">
        <v>740.68</v>
      </c>
      <c r="R83" s="9">
        <v>569.04</v>
      </c>
      <c r="S83" s="14">
        <v>72.97</v>
      </c>
      <c r="T83" s="25">
        <v>3</v>
      </c>
      <c r="U83" s="34">
        <v>7</v>
      </c>
      <c r="V83" s="202">
        <v>8</v>
      </c>
    </row>
    <row r="84" spans="1:22" ht="15.75" thickBot="1" x14ac:dyDescent="0.3">
      <c r="A84" s="202">
        <v>9</v>
      </c>
      <c r="B84" s="15" t="s">
        <v>135</v>
      </c>
      <c r="C84" s="16">
        <v>707</v>
      </c>
      <c r="D84" s="16">
        <v>300</v>
      </c>
      <c r="E84" s="16">
        <v>18</v>
      </c>
      <c r="F84" s="16">
        <v>27.5</v>
      </c>
      <c r="G84" s="16">
        <v>652</v>
      </c>
      <c r="H84" s="16">
        <v>141</v>
      </c>
      <c r="I84" s="16">
        <v>28</v>
      </c>
      <c r="J84" s="16">
        <v>289.08999999999997</v>
      </c>
      <c r="K84" s="16">
        <v>226.9</v>
      </c>
      <c r="L84" s="16">
        <v>239021.1</v>
      </c>
      <c r="M84" s="16">
        <v>6761.6</v>
      </c>
      <c r="N84" s="16">
        <v>3867.01</v>
      </c>
      <c r="O84" s="16">
        <v>287.54000000000002</v>
      </c>
      <c r="P84" s="16">
        <v>12424.2</v>
      </c>
      <c r="Q84" s="16">
        <v>828.28</v>
      </c>
      <c r="R84" s="16">
        <v>650.29</v>
      </c>
      <c r="S84" s="17">
        <v>65.56</v>
      </c>
      <c r="T84" s="37">
        <v>3</v>
      </c>
      <c r="U84" s="35">
        <v>9</v>
      </c>
      <c r="V84" s="202">
        <v>9</v>
      </c>
    </row>
    <row r="85" spans="1:22" x14ac:dyDescent="0.25">
      <c r="A85" s="201">
        <v>1</v>
      </c>
      <c r="B85" s="10" t="s">
        <v>79</v>
      </c>
      <c r="C85" s="11">
        <v>211</v>
      </c>
      <c r="D85" s="11">
        <v>155</v>
      </c>
      <c r="E85" s="11">
        <v>11</v>
      </c>
      <c r="F85" s="11">
        <v>17.5</v>
      </c>
      <c r="G85" s="11">
        <v>176</v>
      </c>
      <c r="H85" s="11">
        <v>72</v>
      </c>
      <c r="I85" s="11">
        <v>13</v>
      </c>
      <c r="J85" s="11">
        <v>75.06</v>
      </c>
      <c r="K85" s="11">
        <v>58.9</v>
      </c>
      <c r="L85" s="11">
        <v>5696.83</v>
      </c>
      <c r="M85" s="11">
        <v>540</v>
      </c>
      <c r="N85" s="11">
        <v>311.2</v>
      </c>
      <c r="O85" s="11">
        <v>87.12</v>
      </c>
      <c r="P85" s="11">
        <v>1089.19</v>
      </c>
      <c r="Q85" s="11">
        <v>140.54</v>
      </c>
      <c r="R85" s="11">
        <v>108.38</v>
      </c>
      <c r="S85" s="12">
        <v>38.090000000000003</v>
      </c>
      <c r="T85" s="36">
        <v>4</v>
      </c>
      <c r="U85" s="33">
        <v>1</v>
      </c>
      <c r="V85" s="201">
        <v>1</v>
      </c>
    </row>
    <row r="86" spans="1:22" x14ac:dyDescent="0.25">
      <c r="A86" s="202">
        <v>2</v>
      </c>
      <c r="B86" s="13" t="s">
        <v>86</v>
      </c>
      <c r="C86" s="9">
        <v>264</v>
      </c>
      <c r="D86" s="9">
        <v>182</v>
      </c>
      <c r="E86" s="9">
        <v>13</v>
      </c>
      <c r="F86" s="9">
        <v>21</v>
      </c>
      <c r="G86" s="9">
        <v>222</v>
      </c>
      <c r="H86" s="9">
        <v>84.5</v>
      </c>
      <c r="I86" s="9">
        <v>16</v>
      </c>
      <c r="J86" s="9">
        <v>107.5</v>
      </c>
      <c r="K86" s="9">
        <v>84.4</v>
      </c>
      <c r="L86" s="9">
        <v>12751.44</v>
      </c>
      <c r="M86" s="9">
        <v>966</v>
      </c>
      <c r="N86" s="9">
        <v>556.26</v>
      </c>
      <c r="O86" s="9">
        <v>108.91</v>
      </c>
      <c r="P86" s="9">
        <v>2116.4899999999998</v>
      </c>
      <c r="Q86" s="9">
        <v>232.58</v>
      </c>
      <c r="R86" s="9">
        <v>179.7</v>
      </c>
      <c r="S86" s="14">
        <v>44.37</v>
      </c>
      <c r="T86" s="25">
        <v>4</v>
      </c>
      <c r="U86" s="34">
        <v>2</v>
      </c>
      <c r="V86" s="202">
        <v>2</v>
      </c>
    </row>
    <row r="87" spans="1:22" x14ac:dyDescent="0.25">
      <c r="A87" s="202">
        <v>3</v>
      </c>
      <c r="B87" s="13" t="s">
        <v>93</v>
      </c>
      <c r="C87" s="9">
        <v>314</v>
      </c>
      <c r="D87" s="9">
        <v>206</v>
      </c>
      <c r="E87" s="9">
        <v>13</v>
      </c>
      <c r="F87" s="9">
        <v>22</v>
      </c>
      <c r="G87" s="9">
        <v>270</v>
      </c>
      <c r="H87" s="9">
        <v>96.5</v>
      </c>
      <c r="I87" s="9">
        <v>18</v>
      </c>
      <c r="J87" s="9">
        <v>128.52000000000001</v>
      </c>
      <c r="K87" s="9">
        <v>100.9</v>
      </c>
      <c r="L87" s="9">
        <v>21967.16</v>
      </c>
      <c r="M87" s="9">
        <v>1399.2</v>
      </c>
      <c r="N87" s="9">
        <v>798.35</v>
      </c>
      <c r="O87" s="9">
        <v>130.74</v>
      </c>
      <c r="P87" s="9">
        <v>3213.67</v>
      </c>
      <c r="Q87" s="9">
        <v>312.01</v>
      </c>
      <c r="R87" s="9">
        <v>240.56</v>
      </c>
      <c r="S87" s="14">
        <v>50</v>
      </c>
      <c r="T87" s="25">
        <v>4</v>
      </c>
      <c r="U87" s="34">
        <v>3</v>
      </c>
      <c r="V87" s="202">
        <v>3</v>
      </c>
    </row>
    <row r="88" spans="1:22" x14ac:dyDescent="0.25">
      <c r="A88" s="202">
        <v>4</v>
      </c>
      <c r="B88" s="13" t="s">
        <v>99</v>
      </c>
      <c r="C88" s="9">
        <v>354</v>
      </c>
      <c r="D88" s="9">
        <v>254</v>
      </c>
      <c r="E88" s="9">
        <v>13</v>
      </c>
      <c r="F88" s="9">
        <v>21</v>
      </c>
      <c r="G88" s="9">
        <v>312</v>
      </c>
      <c r="H88" s="9">
        <v>120.5</v>
      </c>
      <c r="I88" s="9">
        <v>20</v>
      </c>
      <c r="J88" s="9">
        <v>150.66999999999999</v>
      </c>
      <c r="K88" s="9">
        <v>118.3</v>
      </c>
      <c r="L88" s="9">
        <v>33692.449999999997</v>
      </c>
      <c r="M88" s="9">
        <v>1903.5</v>
      </c>
      <c r="N88" s="9">
        <v>1072.31</v>
      </c>
      <c r="O88" s="9">
        <v>149.54</v>
      </c>
      <c r="P88" s="9">
        <v>5745.8</v>
      </c>
      <c r="Q88" s="9">
        <v>452.43</v>
      </c>
      <c r="R88" s="9">
        <v>347.18</v>
      </c>
      <c r="S88" s="14">
        <v>61.75</v>
      </c>
      <c r="T88" s="25">
        <v>4</v>
      </c>
      <c r="U88" s="34">
        <v>4</v>
      </c>
      <c r="V88" s="202">
        <v>4</v>
      </c>
    </row>
    <row r="89" spans="1:22" x14ac:dyDescent="0.25">
      <c r="A89" s="202">
        <v>5</v>
      </c>
      <c r="B89" s="13" t="s">
        <v>120</v>
      </c>
      <c r="C89" s="9">
        <v>499</v>
      </c>
      <c r="D89" s="9">
        <v>300</v>
      </c>
      <c r="E89" s="9">
        <v>16.5</v>
      </c>
      <c r="F89" s="9">
        <v>23.5</v>
      </c>
      <c r="G89" s="9">
        <v>452</v>
      </c>
      <c r="H89" s="9">
        <v>141.75</v>
      </c>
      <c r="I89" s="9">
        <v>26</v>
      </c>
      <c r="J89" s="9">
        <v>221.38</v>
      </c>
      <c r="K89" s="9">
        <v>173.8</v>
      </c>
      <c r="L89" s="9">
        <v>95277.59</v>
      </c>
      <c r="M89" s="9">
        <v>3818.7</v>
      </c>
      <c r="N89" s="9">
        <v>2161.4</v>
      </c>
      <c r="O89" s="9">
        <v>207.45</v>
      </c>
      <c r="P89" s="9">
        <v>10604.77</v>
      </c>
      <c r="Q89" s="9">
        <v>706.98</v>
      </c>
      <c r="R89" s="9">
        <v>548.21</v>
      </c>
      <c r="S89" s="14">
        <v>69.209999999999994</v>
      </c>
      <c r="T89" s="25">
        <v>4</v>
      </c>
      <c r="U89" s="34">
        <v>6</v>
      </c>
      <c r="V89" s="202">
        <v>5</v>
      </c>
    </row>
    <row r="90" spans="1:22" x14ac:dyDescent="0.25">
      <c r="A90" s="202">
        <v>6</v>
      </c>
      <c r="B90" s="13" t="s">
        <v>106</v>
      </c>
      <c r="C90" s="9">
        <v>406</v>
      </c>
      <c r="D90" s="9">
        <v>304</v>
      </c>
      <c r="E90" s="9">
        <v>14.5</v>
      </c>
      <c r="F90" s="9">
        <v>24</v>
      </c>
      <c r="G90" s="9">
        <v>358</v>
      </c>
      <c r="H90" s="9">
        <v>144.75</v>
      </c>
      <c r="I90" s="9">
        <v>22</v>
      </c>
      <c r="J90" s="9">
        <v>201.98</v>
      </c>
      <c r="K90" s="9">
        <v>158.6</v>
      </c>
      <c r="L90" s="9">
        <v>60107.1</v>
      </c>
      <c r="M90" s="9">
        <v>2960.9</v>
      </c>
      <c r="N90" s="9">
        <v>1662</v>
      </c>
      <c r="O90" s="9">
        <v>172.51</v>
      </c>
      <c r="P90" s="9">
        <v>11253.74</v>
      </c>
      <c r="Q90" s="9">
        <v>740.38</v>
      </c>
      <c r="R90" s="9">
        <v>566.42999999999995</v>
      </c>
      <c r="S90" s="14">
        <v>74.64</v>
      </c>
      <c r="T90" s="25">
        <v>4</v>
      </c>
      <c r="U90" s="34">
        <v>5</v>
      </c>
      <c r="V90" s="202">
        <v>6</v>
      </c>
    </row>
    <row r="91" spans="1:22" x14ac:dyDescent="0.25">
      <c r="A91" s="202">
        <v>7</v>
      </c>
      <c r="B91" s="13" t="s">
        <v>128</v>
      </c>
      <c r="C91" s="9">
        <v>605</v>
      </c>
      <c r="D91" s="9">
        <v>300</v>
      </c>
      <c r="E91" s="9">
        <v>20</v>
      </c>
      <c r="F91" s="9">
        <v>28.5</v>
      </c>
      <c r="G91" s="9">
        <v>548</v>
      </c>
      <c r="H91" s="9">
        <v>140</v>
      </c>
      <c r="I91" s="9">
        <v>28</v>
      </c>
      <c r="J91" s="9">
        <v>287.33</v>
      </c>
      <c r="K91" s="9">
        <v>225.6</v>
      </c>
      <c r="L91" s="9">
        <v>174450.48</v>
      </c>
      <c r="M91" s="9">
        <v>5767</v>
      </c>
      <c r="N91" s="9">
        <v>3305.39</v>
      </c>
      <c r="O91" s="9">
        <v>246.4</v>
      </c>
      <c r="P91" s="9">
        <v>12881.17</v>
      </c>
      <c r="Q91" s="9">
        <v>858.74</v>
      </c>
      <c r="R91" s="9">
        <v>674.12</v>
      </c>
      <c r="S91" s="14">
        <v>66.959999999999994</v>
      </c>
      <c r="T91" s="25">
        <v>4</v>
      </c>
      <c r="U91" s="34">
        <v>8</v>
      </c>
      <c r="V91" s="202">
        <v>7</v>
      </c>
    </row>
    <row r="92" spans="1:22" x14ac:dyDescent="0.25">
      <c r="A92" s="202">
        <v>8</v>
      </c>
      <c r="B92" s="13" t="s">
        <v>136</v>
      </c>
      <c r="C92" s="9">
        <v>715</v>
      </c>
      <c r="D92" s="9">
        <v>300</v>
      </c>
      <c r="E92" s="9">
        <v>20.5</v>
      </c>
      <c r="F92" s="9">
        <v>31.5</v>
      </c>
      <c r="G92" s="9">
        <v>652</v>
      </c>
      <c r="H92" s="9">
        <v>139.75</v>
      </c>
      <c r="I92" s="9">
        <v>28</v>
      </c>
      <c r="J92" s="9">
        <v>329.39</v>
      </c>
      <c r="K92" s="9">
        <v>258.60000000000002</v>
      </c>
      <c r="L92" s="9">
        <v>275127.01</v>
      </c>
      <c r="M92" s="9">
        <v>7695.9</v>
      </c>
      <c r="N92" s="9">
        <v>4426.46</v>
      </c>
      <c r="O92" s="9">
        <v>289.01</v>
      </c>
      <c r="P92" s="9">
        <v>14242</v>
      </c>
      <c r="Q92" s="9">
        <v>949.47</v>
      </c>
      <c r="R92" s="9">
        <v>748.55</v>
      </c>
      <c r="S92" s="14">
        <v>65.760000000000005</v>
      </c>
      <c r="T92" s="25">
        <v>4</v>
      </c>
      <c r="U92" s="34">
        <v>9</v>
      </c>
      <c r="V92" s="202">
        <v>8</v>
      </c>
    </row>
    <row r="93" spans="1:22" ht="15.75" thickBot="1" x14ac:dyDescent="0.3">
      <c r="A93" s="203">
        <v>9</v>
      </c>
      <c r="B93" s="15" t="s">
        <v>114</v>
      </c>
      <c r="C93" s="16">
        <v>464</v>
      </c>
      <c r="D93" s="16">
        <v>308</v>
      </c>
      <c r="E93" s="16">
        <v>18</v>
      </c>
      <c r="F93" s="16">
        <v>30</v>
      </c>
      <c r="G93" s="16">
        <v>404</v>
      </c>
      <c r="H93" s="16">
        <v>145</v>
      </c>
      <c r="I93" s="16">
        <v>24</v>
      </c>
      <c r="J93" s="16">
        <v>262.45999999999998</v>
      </c>
      <c r="K93" s="16">
        <v>206</v>
      </c>
      <c r="L93" s="16">
        <v>98962.82</v>
      </c>
      <c r="M93" s="16">
        <v>4265.6000000000004</v>
      </c>
      <c r="N93" s="16">
        <v>2420.9299999999998</v>
      </c>
      <c r="O93" s="16">
        <v>194.18</v>
      </c>
      <c r="P93" s="16">
        <v>14639.89</v>
      </c>
      <c r="Q93" s="16">
        <v>950.64</v>
      </c>
      <c r="R93" s="16">
        <v>731.39</v>
      </c>
      <c r="S93" s="17">
        <v>74.69</v>
      </c>
      <c r="T93" s="37">
        <v>4</v>
      </c>
      <c r="U93" s="35">
        <v>7</v>
      </c>
      <c r="V93" s="203">
        <v>9</v>
      </c>
    </row>
    <row r="94" spans="1:22" x14ac:dyDescent="0.25">
      <c r="A94" s="34">
        <v>1</v>
      </c>
      <c r="B94" s="10" t="s">
        <v>80</v>
      </c>
      <c r="C94" s="11">
        <v>218</v>
      </c>
      <c r="D94" s="11">
        <v>157</v>
      </c>
      <c r="E94" s="11">
        <v>13</v>
      </c>
      <c r="F94" s="11">
        <v>21</v>
      </c>
      <c r="G94" s="11">
        <v>176</v>
      </c>
      <c r="H94" s="11">
        <v>72</v>
      </c>
      <c r="I94" s="11">
        <v>13</v>
      </c>
      <c r="J94" s="11">
        <v>90.27</v>
      </c>
      <c r="K94" s="11">
        <v>70.900000000000006</v>
      </c>
      <c r="L94" s="11">
        <v>7117.64</v>
      </c>
      <c r="M94" s="11">
        <v>653</v>
      </c>
      <c r="N94" s="11">
        <v>381.26</v>
      </c>
      <c r="O94" s="11">
        <v>88.8</v>
      </c>
      <c r="P94" s="11">
        <v>1359.05</v>
      </c>
      <c r="Q94" s="11">
        <v>173.13</v>
      </c>
      <c r="R94" s="11">
        <v>133.81</v>
      </c>
      <c r="S94" s="12">
        <v>38.799999999999997</v>
      </c>
      <c r="T94" s="36">
        <v>5</v>
      </c>
      <c r="U94" s="33">
        <v>1</v>
      </c>
      <c r="V94" s="34">
        <v>1</v>
      </c>
    </row>
    <row r="95" spans="1:22" x14ac:dyDescent="0.25">
      <c r="A95" s="34">
        <v>2</v>
      </c>
      <c r="B95" s="13" t="s">
        <v>87</v>
      </c>
      <c r="C95" s="9">
        <v>274</v>
      </c>
      <c r="D95" s="9">
        <v>184</v>
      </c>
      <c r="E95" s="9">
        <v>16</v>
      </c>
      <c r="F95" s="9">
        <v>26</v>
      </c>
      <c r="G95" s="9">
        <v>222</v>
      </c>
      <c r="H95" s="9">
        <v>84</v>
      </c>
      <c r="I95" s="9">
        <v>16</v>
      </c>
      <c r="J95" s="9">
        <v>133.4</v>
      </c>
      <c r="K95" s="9">
        <v>104.7</v>
      </c>
      <c r="L95" s="9">
        <v>16478.259999999998</v>
      </c>
      <c r="M95" s="9">
        <v>1202.8</v>
      </c>
      <c r="N95" s="9">
        <v>703.59</v>
      </c>
      <c r="O95" s="9">
        <v>111.14</v>
      </c>
      <c r="P95" s="9">
        <v>2710.17</v>
      </c>
      <c r="Q95" s="9">
        <v>294.58</v>
      </c>
      <c r="R95" s="9">
        <v>228.44</v>
      </c>
      <c r="S95" s="14">
        <v>45.07</v>
      </c>
      <c r="T95" s="25">
        <v>5</v>
      </c>
      <c r="U95" s="34">
        <v>2</v>
      </c>
      <c r="V95" s="34">
        <v>2</v>
      </c>
    </row>
    <row r="96" spans="1:22" x14ac:dyDescent="0.25">
      <c r="A96" s="34">
        <v>3</v>
      </c>
      <c r="B96" s="13" t="s">
        <v>94</v>
      </c>
      <c r="C96" s="9">
        <v>326</v>
      </c>
      <c r="D96" s="9">
        <v>208</v>
      </c>
      <c r="E96" s="9">
        <v>16</v>
      </c>
      <c r="F96" s="9">
        <v>28</v>
      </c>
      <c r="G96" s="9">
        <v>270</v>
      </c>
      <c r="H96" s="9">
        <v>96</v>
      </c>
      <c r="I96" s="9">
        <v>18</v>
      </c>
      <c r="J96" s="9">
        <v>162.46</v>
      </c>
      <c r="K96" s="9">
        <v>127.5</v>
      </c>
      <c r="L96" s="9">
        <v>29037.68</v>
      </c>
      <c r="M96" s="9">
        <v>1781.5</v>
      </c>
      <c r="N96" s="9">
        <v>1031.79</v>
      </c>
      <c r="O96" s="9">
        <v>133.69</v>
      </c>
      <c r="P96" s="9">
        <v>4213.04</v>
      </c>
      <c r="Q96" s="9">
        <v>405.1</v>
      </c>
      <c r="R96" s="9">
        <v>313.16000000000003</v>
      </c>
      <c r="S96" s="14">
        <v>50.92</v>
      </c>
      <c r="T96" s="25">
        <v>5</v>
      </c>
      <c r="U96" s="34">
        <v>3</v>
      </c>
      <c r="V96" s="34">
        <v>3</v>
      </c>
    </row>
    <row r="97" spans="1:22" x14ac:dyDescent="0.25">
      <c r="A97" s="34">
        <v>4</v>
      </c>
      <c r="B97" s="13" t="s">
        <v>100</v>
      </c>
      <c r="C97" s="9">
        <v>364</v>
      </c>
      <c r="D97" s="9">
        <v>258</v>
      </c>
      <c r="E97" s="9">
        <v>16</v>
      </c>
      <c r="F97" s="9">
        <v>26</v>
      </c>
      <c r="G97" s="9">
        <v>312</v>
      </c>
      <c r="H97" s="9">
        <v>121</v>
      </c>
      <c r="I97" s="9">
        <v>20</v>
      </c>
      <c r="J97" s="9">
        <v>187.51</v>
      </c>
      <c r="K97" s="9">
        <v>147.19999999999999</v>
      </c>
      <c r="L97" s="9">
        <v>43231.44</v>
      </c>
      <c r="M97" s="9">
        <v>2375.4</v>
      </c>
      <c r="N97" s="9">
        <v>1354.36</v>
      </c>
      <c r="O97" s="9">
        <v>151.84</v>
      </c>
      <c r="P97" s="9">
        <v>7458.32</v>
      </c>
      <c r="Q97" s="9">
        <v>578.16</v>
      </c>
      <c r="R97" s="9">
        <v>444.79</v>
      </c>
      <c r="S97" s="14">
        <v>63.07</v>
      </c>
      <c r="T97" s="25">
        <v>5</v>
      </c>
      <c r="U97" s="34">
        <v>4</v>
      </c>
      <c r="V97" s="34">
        <v>4</v>
      </c>
    </row>
    <row r="98" spans="1:22" x14ac:dyDescent="0.25">
      <c r="A98" s="34">
        <v>5</v>
      </c>
      <c r="B98" s="13" t="s">
        <v>121</v>
      </c>
      <c r="C98" s="9">
        <v>508</v>
      </c>
      <c r="D98" s="9">
        <v>302</v>
      </c>
      <c r="E98" s="9">
        <v>19</v>
      </c>
      <c r="F98" s="9">
        <v>28</v>
      </c>
      <c r="G98" s="9">
        <v>452</v>
      </c>
      <c r="H98" s="9">
        <v>141.5</v>
      </c>
      <c r="I98" s="9">
        <v>26</v>
      </c>
      <c r="J98" s="9">
        <v>260.8</v>
      </c>
      <c r="K98" s="9">
        <v>204.7</v>
      </c>
      <c r="L98" s="9">
        <v>114959.83</v>
      </c>
      <c r="M98" s="9">
        <v>4526</v>
      </c>
      <c r="N98" s="9">
        <v>2578.5500000000002</v>
      </c>
      <c r="O98" s="9">
        <v>209.95</v>
      </c>
      <c r="P98" s="9">
        <v>12894.5</v>
      </c>
      <c r="Q98" s="9">
        <v>853.94</v>
      </c>
      <c r="R98" s="9">
        <v>663.27</v>
      </c>
      <c r="S98" s="14">
        <v>70.31</v>
      </c>
      <c r="T98" s="25">
        <v>5</v>
      </c>
      <c r="U98" s="34">
        <v>6</v>
      </c>
      <c r="V98" s="34">
        <v>5</v>
      </c>
    </row>
    <row r="99" spans="1:22" x14ac:dyDescent="0.25">
      <c r="A99" s="34">
        <v>6</v>
      </c>
      <c r="B99" s="13" t="s">
        <v>107</v>
      </c>
      <c r="C99" s="9">
        <v>418</v>
      </c>
      <c r="D99" s="9">
        <v>309</v>
      </c>
      <c r="E99" s="9">
        <v>17.5</v>
      </c>
      <c r="F99" s="9">
        <v>30</v>
      </c>
      <c r="G99" s="9">
        <v>358</v>
      </c>
      <c r="H99" s="9">
        <v>145.75</v>
      </c>
      <c r="I99" s="9">
        <v>22</v>
      </c>
      <c r="J99" s="9">
        <v>252.2</v>
      </c>
      <c r="K99" s="9">
        <v>198</v>
      </c>
      <c r="L99" s="9">
        <v>77867.25</v>
      </c>
      <c r="M99" s="9">
        <v>3725.7</v>
      </c>
      <c r="N99" s="9">
        <v>2114.9</v>
      </c>
      <c r="O99" s="9">
        <v>175.71</v>
      </c>
      <c r="P99" s="9">
        <v>14776.27</v>
      </c>
      <c r="Q99" s="9">
        <v>956.39</v>
      </c>
      <c r="R99" s="9">
        <v>732.65</v>
      </c>
      <c r="S99" s="14">
        <v>76.540000000000006</v>
      </c>
      <c r="T99" s="25">
        <v>5</v>
      </c>
      <c r="U99" s="34">
        <v>5</v>
      </c>
      <c r="V99" s="34">
        <v>6</v>
      </c>
    </row>
    <row r="100" spans="1:22" x14ac:dyDescent="0.25">
      <c r="A100" s="34">
        <v>7</v>
      </c>
      <c r="B100" s="13" t="s">
        <v>129</v>
      </c>
      <c r="C100" s="9">
        <v>616</v>
      </c>
      <c r="D100" s="9">
        <v>302</v>
      </c>
      <c r="E100" s="9">
        <v>23</v>
      </c>
      <c r="F100" s="9">
        <v>34</v>
      </c>
      <c r="G100" s="9">
        <v>548</v>
      </c>
      <c r="H100" s="9">
        <v>139.5</v>
      </c>
      <c r="I100" s="9">
        <v>28</v>
      </c>
      <c r="J100" s="9">
        <v>338.13</v>
      </c>
      <c r="K100" s="9">
        <v>265.39999999999998</v>
      </c>
      <c r="L100" s="9">
        <v>210467.04</v>
      </c>
      <c r="M100" s="9">
        <v>6833.4</v>
      </c>
      <c r="N100" s="9">
        <v>3941.46</v>
      </c>
      <c r="O100" s="9">
        <v>249.49</v>
      </c>
      <c r="P100" s="9">
        <v>15686.68</v>
      </c>
      <c r="Q100" s="9">
        <v>1038.8499999999999</v>
      </c>
      <c r="R100" s="9">
        <v>817.44</v>
      </c>
      <c r="S100" s="14">
        <v>68.11</v>
      </c>
      <c r="T100" s="25">
        <v>5</v>
      </c>
      <c r="U100" s="34">
        <v>8</v>
      </c>
      <c r="V100" s="34">
        <v>7</v>
      </c>
    </row>
    <row r="101" spans="1:22" x14ac:dyDescent="0.25">
      <c r="A101" s="34">
        <v>8</v>
      </c>
      <c r="B101" s="13" t="s">
        <v>137</v>
      </c>
      <c r="C101" s="9">
        <v>725</v>
      </c>
      <c r="D101" s="9">
        <v>300</v>
      </c>
      <c r="E101" s="9">
        <v>23</v>
      </c>
      <c r="F101" s="9">
        <v>36.5</v>
      </c>
      <c r="G101" s="9">
        <v>652</v>
      </c>
      <c r="H101" s="9">
        <v>138.5</v>
      </c>
      <c r="I101" s="9">
        <v>28</v>
      </c>
      <c r="J101" s="9">
        <v>375.69</v>
      </c>
      <c r="K101" s="9">
        <v>294.89999999999998</v>
      </c>
      <c r="L101" s="9">
        <v>319781.96000000002</v>
      </c>
      <c r="M101" s="9">
        <v>8821.6</v>
      </c>
      <c r="N101" s="9">
        <v>5099.3</v>
      </c>
      <c r="O101" s="9">
        <v>291.75</v>
      </c>
      <c r="P101" s="9">
        <v>16514.18</v>
      </c>
      <c r="Q101" s="9">
        <v>1100.95</v>
      </c>
      <c r="R101" s="9">
        <v>870.34</v>
      </c>
      <c r="S101" s="14">
        <v>66.3</v>
      </c>
      <c r="T101" s="25">
        <v>5</v>
      </c>
      <c r="U101" s="34">
        <v>9</v>
      </c>
      <c r="V101" s="34">
        <v>8</v>
      </c>
    </row>
    <row r="102" spans="1:22" ht="15.75" thickBot="1" x14ac:dyDescent="0.3">
      <c r="A102" s="35">
        <v>9</v>
      </c>
      <c r="B102" s="15" t="s">
        <v>115</v>
      </c>
      <c r="C102" s="16">
        <v>476</v>
      </c>
      <c r="D102" s="16">
        <v>310</v>
      </c>
      <c r="E102" s="16">
        <v>21</v>
      </c>
      <c r="F102" s="16">
        <v>36</v>
      </c>
      <c r="G102" s="16">
        <v>404</v>
      </c>
      <c r="H102" s="16">
        <v>144.5</v>
      </c>
      <c r="I102" s="16">
        <v>24</v>
      </c>
      <c r="J102" s="16">
        <v>312.98</v>
      </c>
      <c r="K102" s="16">
        <v>245.7</v>
      </c>
      <c r="L102" s="16">
        <v>121722.09</v>
      </c>
      <c r="M102" s="16">
        <v>5114.3999999999996</v>
      </c>
      <c r="N102" s="16">
        <v>2932.26</v>
      </c>
      <c r="O102" s="16">
        <v>197.21</v>
      </c>
      <c r="P102" s="16">
        <v>17919.22</v>
      </c>
      <c r="Q102" s="16">
        <v>1156.08</v>
      </c>
      <c r="R102" s="16">
        <v>891.09</v>
      </c>
      <c r="S102" s="17">
        <v>75.67</v>
      </c>
      <c r="T102" s="37">
        <v>5</v>
      </c>
      <c r="U102" s="35">
        <v>7</v>
      </c>
      <c r="V102" s="35">
        <v>9</v>
      </c>
    </row>
    <row r="103" spans="1:22" x14ac:dyDescent="0.25">
      <c r="A103" s="33">
        <v>1</v>
      </c>
      <c r="B103" s="10" t="s">
        <v>81</v>
      </c>
      <c r="C103" s="11">
        <v>228</v>
      </c>
      <c r="D103" s="11">
        <v>159</v>
      </c>
      <c r="E103" s="11">
        <v>16</v>
      </c>
      <c r="F103" s="11">
        <v>26</v>
      </c>
      <c r="G103" s="11">
        <v>176</v>
      </c>
      <c r="H103" s="11">
        <v>71.5</v>
      </c>
      <c r="I103" s="11">
        <v>13</v>
      </c>
      <c r="J103" s="11">
        <v>112.29</v>
      </c>
      <c r="K103" s="11">
        <v>88.2</v>
      </c>
      <c r="L103" s="11">
        <v>9312.7999999999993</v>
      </c>
      <c r="M103" s="11">
        <v>816.9</v>
      </c>
      <c r="N103" s="11">
        <v>485.66</v>
      </c>
      <c r="O103" s="11">
        <v>91.07</v>
      </c>
      <c r="P103" s="11">
        <v>1749.68</v>
      </c>
      <c r="Q103" s="11">
        <v>220.09</v>
      </c>
      <c r="R103" s="11">
        <v>170.75</v>
      </c>
      <c r="S103" s="12">
        <v>39.47</v>
      </c>
      <c r="T103" s="36">
        <v>6</v>
      </c>
      <c r="U103" s="33">
        <v>1</v>
      </c>
      <c r="V103" s="33">
        <v>1</v>
      </c>
    </row>
    <row r="104" spans="1:22" x14ac:dyDescent="0.25">
      <c r="A104" s="34">
        <v>2</v>
      </c>
      <c r="B104" s="13" t="s">
        <v>88</v>
      </c>
      <c r="C104" s="9">
        <v>286</v>
      </c>
      <c r="D104" s="9">
        <v>186</v>
      </c>
      <c r="E104" s="9">
        <v>19</v>
      </c>
      <c r="F104" s="9">
        <v>32</v>
      </c>
      <c r="G104" s="9">
        <v>222</v>
      </c>
      <c r="H104" s="9">
        <v>83.5</v>
      </c>
      <c r="I104" s="9">
        <v>16</v>
      </c>
      <c r="J104" s="9">
        <v>163.41999999999999</v>
      </c>
      <c r="K104" s="9">
        <v>128.30000000000001</v>
      </c>
      <c r="L104" s="9">
        <v>21287.68</v>
      </c>
      <c r="M104" s="9">
        <v>1488.7</v>
      </c>
      <c r="N104" s="9">
        <v>884.76</v>
      </c>
      <c r="O104" s="9">
        <v>114.13</v>
      </c>
      <c r="P104" s="9">
        <v>3448.57</v>
      </c>
      <c r="Q104" s="9">
        <v>370.81</v>
      </c>
      <c r="R104" s="9">
        <v>288.22000000000003</v>
      </c>
      <c r="S104" s="14">
        <v>45.94</v>
      </c>
      <c r="T104" s="25">
        <v>6</v>
      </c>
      <c r="U104" s="34">
        <v>2</v>
      </c>
      <c r="V104" s="34">
        <v>2</v>
      </c>
    </row>
    <row r="105" spans="1:22" x14ac:dyDescent="0.25">
      <c r="A105" s="34">
        <v>3</v>
      </c>
      <c r="B105" s="13" t="s">
        <v>95</v>
      </c>
      <c r="C105" s="9">
        <v>342</v>
      </c>
      <c r="D105" s="9">
        <v>210</v>
      </c>
      <c r="E105" s="9">
        <v>20</v>
      </c>
      <c r="F105" s="9">
        <v>36</v>
      </c>
      <c r="G105" s="9">
        <v>270</v>
      </c>
      <c r="H105" s="9">
        <v>95</v>
      </c>
      <c r="I105" s="9">
        <v>18</v>
      </c>
      <c r="J105" s="9">
        <v>207.98</v>
      </c>
      <c r="K105" s="9">
        <v>163.30000000000001</v>
      </c>
      <c r="L105" s="9">
        <v>39315.660000000003</v>
      </c>
      <c r="M105" s="9">
        <v>2299.1999999999998</v>
      </c>
      <c r="N105" s="9">
        <v>1357.14</v>
      </c>
      <c r="O105" s="9">
        <v>137.49</v>
      </c>
      <c r="P105" s="9">
        <v>5580.38</v>
      </c>
      <c r="Q105" s="9">
        <v>531.47</v>
      </c>
      <c r="R105" s="9">
        <v>412.35</v>
      </c>
      <c r="S105" s="14">
        <v>51.8</v>
      </c>
      <c r="T105" s="25">
        <v>6</v>
      </c>
      <c r="U105" s="34">
        <v>3</v>
      </c>
      <c r="V105" s="34">
        <v>3</v>
      </c>
    </row>
    <row r="106" spans="1:22" x14ac:dyDescent="0.25">
      <c r="A106" s="34">
        <v>4</v>
      </c>
      <c r="B106" s="13" t="s">
        <v>101</v>
      </c>
      <c r="C106" s="9">
        <v>376</v>
      </c>
      <c r="D106" s="9">
        <v>260</v>
      </c>
      <c r="E106" s="9">
        <v>19</v>
      </c>
      <c r="F106" s="9">
        <v>32</v>
      </c>
      <c r="G106" s="9">
        <v>312</v>
      </c>
      <c r="H106" s="9">
        <v>120.5</v>
      </c>
      <c r="I106" s="9">
        <v>20</v>
      </c>
      <c r="J106" s="9">
        <v>229.11</v>
      </c>
      <c r="K106" s="9">
        <v>179.9</v>
      </c>
      <c r="L106" s="9">
        <v>54967.48</v>
      </c>
      <c r="M106" s="9">
        <v>2923.8</v>
      </c>
      <c r="N106" s="9">
        <v>1688.25</v>
      </c>
      <c r="O106" s="9">
        <v>154.88999999999999</v>
      </c>
      <c r="P106" s="9">
        <v>9398.8799999999992</v>
      </c>
      <c r="Q106" s="9">
        <v>722.99</v>
      </c>
      <c r="R106" s="9">
        <v>557.28</v>
      </c>
      <c r="S106" s="14">
        <v>64.05</v>
      </c>
      <c r="T106" s="25">
        <v>6</v>
      </c>
      <c r="U106" s="34">
        <v>4</v>
      </c>
      <c r="V106" s="34">
        <v>4</v>
      </c>
    </row>
    <row r="107" spans="1:22" x14ac:dyDescent="0.25">
      <c r="A107" s="34">
        <v>5</v>
      </c>
      <c r="B107" s="13" t="s">
        <v>122</v>
      </c>
      <c r="C107" s="9">
        <v>518</v>
      </c>
      <c r="D107" s="9">
        <v>310</v>
      </c>
      <c r="E107" s="9">
        <v>22</v>
      </c>
      <c r="F107" s="9">
        <v>33</v>
      </c>
      <c r="G107" s="9">
        <v>452</v>
      </c>
      <c r="H107" s="9">
        <v>144</v>
      </c>
      <c r="I107" s="9">
        <v>26</v>
      </c>
      <c r="J107" s="9">
        <v>309.83999999999997</v>
      </c>
      <c r="K107" s="9">
        <v>243.2</v>
      </c>
      <c r="L107" s="9">
        <v>140248.12</v>
      </c>
      <c r="M107" s="9">
        <v>5415</v>
      </c>
      <c r="N107" s="9">
        <v>3106.5</v>
      </c>
      <c r="O107" s="9">
        <v>212.75</v>
      </c>
      <c r="P107" s="9">
        <v>16442.93</v>
      </c>
      <c r="Q107" s="9">
        <v>1060.83</v>
      </c>
      <c r="R107" s="9">
        <v>825.05</v>
      </c>
      <c r="S107" s="14">
        <v>72.849999999999994</v>
      </c>
      <c r="T107" s="25">
        <v>6</v>
      </c>
      <c r="U107" s="34">
        <v>6</v>
      </c>
      <c r="V107" s="34">
        <v>5</v>
      </c>
    </row>
    <row r="108" spans="1:22" x14ac:dyDescent="0.25">
      <c r="A108" s="34">
        <v>6</v>
      </c>
      <c r="B108" s="13" t="s">
        <v>108</v>
      </c>
      <c r="C108" s="9">
        <v>430</v>
      </c>
      <c r="D108" s="9">
        <v>311</v>
      </c>
      <c r="E108" s="9">
        <v>21</v>
      </c>
      <c r="F108" s="9">
        <v>36</v>
      </c>
      <c r="G108" s="9">
        <v>358</v>
      </c>
      <c r="H108" s="9">
        <v>145</v>
      </c>
      <c r="I108" s="9">
        <v>22</v>
      </c>
      <c r="J108" s="9">
        <v>303.25</v>
      </c>
      <c r="K108" s="9">
        <v>238.1</v>
      </c>
      <c r="L108" s="9">
        <v>96432.24</v>
      </c>
      <c r="M108" s="9">
        <v>4485.2</v>
      </c>
      <c r="N108" s="9">
        <v>2578.21</v>
      </c>
      <c r="O108" s="9">
        <v>178.32</v>
      </c>
      <c r="P108" s="9">
        <v>18086.349999999999</v>
      </c>
      <c r="Q108" s="9">
        <v>1163.1099999999999</v>
      </c>
      <c r="R108" s="9">
        <v>893.43</v>
      </c>
      <c r="S108" s="14">
        <v>77.23</v>
      </c>
      <c r="T108" s="25">
        <v>6</v>
      </c>
      <c r="U108" s="34">
        <v>5</v>
      </c>
      <c r="V108" s="34">
        <v>6</v>
      </c>
    </row>
    <row r="109" spans="1:22" x14ac:dyDescent="0.25">
      <c r="A109" s="34">
        <v>7</v>
      </c>
      <c r="B109" s="13" t="s">
        <v>130</v>
      </c>
      <c r="C109" s="9">
        <v>630</v>
      </c>
      <c r="D109" s="9">
        <v>315</v>
      </c>
      <c r="E109" s="9">
        <v>27</v>
      </c>
      <c r="F109" s="9">
        <v>41</v>
      </c>
      <c r="G109" s="9">
        <v>548</v>
      </c>
      <c r="H109" s="9">
        <v>144</v>
      </c>
      <c r="I109" s="9">
        <v>28</v>
      </c>
      <c r="J109" s="9">
        <v>412.99</v>
      </c>
      <c r="K109" s="9">
        <v>324.2</v>
      </c>
      <c r="L109" s="9">
        <v>266239.93</v>
      </c>
      <c r="M109" s="9">
        <v>8452.1</v>
      </c>
      <c r="N109" s="9">
        <v>4907.09</v>
      </c>
      <c r="O109" s="9">
        <v>253.9</v>
      </c>
      <c r="P109" s="9">
        <v>21476.18</v>
      </c>
      <c r="Q109" s="9">
        <v>1363.57</v>
      </c>
      <c r="R109" s="9">
        <v>1073.6400000000001</v>
      </c>
      <c r="S109" s="14">
        <v>72.11</v>
      </c>
      <c r="T109" s="25">
        <v>6</v>
      </c>
      <c r="U109" s="34">
        <v>8</v>
      </c>
      <c r="V109" s="34">
        <v>7</v>
      </c>
    </row>
    <row r="110" spans="1:22" x14ac:dyDescent="0.25">
      <c r="A110" s="34">
        <v>8</v>
      </c>
      <c r="B110" s="13" t="s">
        <v>116</v>
      </c>
      <c r="C110" s="9">
        <v>492</v>
      </c>
      <c r="D110" s="9">
        <v>312</v>
      </c>
      <c r="E110" s="9">
        <v>25</v>
      </c>
      <c r="F110" s="9">
        <v>44</v>
      </c>
      <c r="G110" s="9">
        <v>404</v>
      </c>
      <c r="H110" s="9">
        <v>143.5</v>
      </c>
      <c r="I110" s="9">
        <v>24</v>
      </c>
      <c r="J110" s="9">
        <v>380.5</v>
      </c>
      <c r="K110" s="9">
        <v>298.7</v>
      </c>
      <c r="L110" s="9">
        <v>153856.39000000001</v>
      </c>
      <c r="M110" s="9">
        <v>6254.3</v>
      </c>
      <c r="N110" s="9">
        <v>3633.74</v>
      </c>
      <c r="O110" s="9">
        <v>201.08</v>
      </c>
      <c r="P110" s="9">
        <v>22341.69</v>
      </c>
      <c r="Q110" s="9">
        <v>1432.16</v>
      </c>
      <c r="R110" s="9">
        <v>1106.76</v>
      </c>
      <c r="S110" s="14">
        <v>76.63</v>
      </c>
      <c r="T110" s="25">
        <v>6</v>
      </c>
      <c r="U110" s="34">
        <v>7</v>
      </c>
      <c r="V110" s="34">
        <v>8</v>
      </c>
    </row>
    <row r="111" spans="1:22" ht="15.75" thickBot="1" x14ac:dyDescent="0.3">
      <c r="A111" s="35">
        <v>9</v>
      </c>
      <c r="B111" s="15" t="s">
        <v>138</v>
      </c>
      <c r="C111" s="16">
        <v>740</v>
      </c>
      <c r="D111" s="16">
        <v>313</v>
      </c>
      <c r="E111" s="16">
        <v>27</v>
      </c>
      <c r="F111" s="16">
        <v>44</v>
      </c>
      <c r="G111" s="16">
        <v>652</v>
      </c>
      <c r="H111" s="16">
        <v>143</v>
      </c>
      <c r="I111" s="16">
        <v>28</v>
      </c>
      <c r="J111" s="16">
        <v>458.21</v>
      </c>
      <c r="K111" s="16">
        <v>359.7</v>
      </c>
      <c r="L111" s="16">
        <v>403258.33</v>
      </c>
      <c r="M111" s="16">
        <v>10898.9</v>
      </c>
      <c r="N111" s="16">
        <v>6334.98</v>
      </c>
      <c r="O111" s="16">
        <v>296.66000000000003</v>
      </c>
      <c r="P111" s="16">
        <v>22622.21</v>
      </c>
      <c r="Q111" s="16">
        <v>1445.51</v>
      </c>
      <c r="R111" s="16">
        <v>1143.72</v>
      </c>
      <c r="S111" s="17">
        <v>70.260000000000005</v>
      </c>
      <c r="T111" s="37">
        <v>6</v>
      </c>
      <c r="U111" s="35">
        <v>9</v>
      </c>
      <c r="V111" s="35">
        <v>9</v>
      </c>
    </row>
    <row r="112" spans="1:22" x14ac:dyDescent="0.25">
      <c r="A112" s="33">
        <v>1</v>
      </c>
      <c r="B112" s="10" t="s">
        <v>102</v>
      </c>
      <c r="C112" s="11">
        <v>392</v>
      </c>
      <c r="D112" s="11">
        <v>262</v>
      </c>
      <c r="E112" s="11">
        <v>23</v>
      </c>
      <c r="F112" s="11">
        <v>40</v>
      </c>
      <c r="G112" s="11">
        <v>312</v>
      </c>
      <c r="H112" s="11">
        <v>119.5</v>
      </c>
      <c r="I112" s="11">
        <v>20</v>
      </c>
      <c r="J112" s="11">
        <v>284.79000000000002</v>
      </c>
      <c r="K112" s="11">
        <v>223.6</v>
      </c>
      <c r="L112" s="11">
        <v>71815.25</v>
      </c>
      <c r="M112" s="11">
        <v>3664</v>
      </c>
      <c r="N112" s="11">
        <v>2150.36</v>
      </c>
      <c r="O112" s="11">
        <v>158.80000000000001</v>
      </c>
      <c r="P112" s="11">
        <v>12030.69</v>
      </c>
      <c r="Q112" s="11">
        <v>918.37</v>
      </c>
      <c r="R112" s="11">
        <v>709.81</v>
      </c>
      <c r="S112" s="12">
        <v>65</v>
      </c>
      <c r="T112" s="36">
        <v>7</v>
      </c>
      <c r="U112" s="33">
        <v>1</v>
      </c>
      <c r="V112" s="33">
        <v>1</v>
      </c>
    </row>
    <row r="113" spans="1:22" x14ac:dyDescent="0.25">
      <c r="A113" s="34">
        <v>2</v>
      </c>
      <c r="B113" s="13" t="s">
        <v>123</v>
      </c>
      <c r="C113" s="9">
        <v>532</v>
      </c>
      <c r="D113" s="9">
        <v>312</v>
      </c>
      <c r="E113" s="9">
        <v>26</v>
      </c>
      <c r="F113" s="9">
        <v>40</v>
      </c>
      <c r="G113" s="9">
        <v>452</v>
      </c>
      <c r="H113" s="9">
        <v>143</v>
      </c>
      <c r="I113" s="9">
        <v>26</v>
      </c>
      <c r="J113" s="9">
        <v>372.92</v>
      </c>
      <c r="K113" s="9">
        <v>292.7</v>
      </c>
      <c r="L113" s="9">
        <v>174203.77</v>
      </c>
      <c r="M113" s="9">
        <v>6549</v>
      </c>
      <c r="N113" s="9">
        <v>3797.96</v>
      </c>
      <c r="O113" s="9">
        <v>216.13</v>
      </c>
      <c r="P113" s="9">
        <v>20335.66</v>
      </c>
      <c r="Q113" s="9">
        <v>1303.57</v>
      </c>
      <c r="R113" s="9">
        <v>1017.09</v>
      </c>
      <c r="S113" s="14">
        <v>73.84</v>
      </c>
      <c r="T113" s="25">
        <v>7</v>
      </c>
      <c r="U113" s="34">
        <v>3</v>
      </c>
      <c r="V113" s="34">
        <v>2</v>
      </c>
    </row>
    <row r="114" spans="1:22" x14ac:dyDescent="0.25">
      <c r="A114" s="34">
        <v>3</v>
      </c>
      <c r="B114" s="13" t="s">
        <v>109</v>
      </c>
      <c r="C114" s="9">
        <v>446</v>
      </c>
      <c r="D114" s="9">
        <v>313</v>
      </c>
      <c r="E114" s="9">
        <v>25</v>
      </c>
      <c r="F114" s="9">
        <v>44</v>
      </c>
      <c r="G114" s="9">
        <v>358</v>
      </c>
      <c r="H114" s="9">
        <v>144</v>
      </c>
      <c r="I114" s="9">
        <v>22</v>
      </c>
      <c r="J114" s="9">
        <v>369.09</v>
      </c>
      <c r="K114" s="9">
        <v>289.7</v>
      </c>
      <c r="L114" s="9">
        <v>122543.61</v>
      </c>
      <c r="M114" s="9">
        <v>5495.2</v>
      </c>
      <c r="N114" s="9">
        <v>3204.85</v>
      </c>
      <c r="O114" s="9">
        <v>182.21</v>
      </c>
      <c r="P114" s="9">
        <v>22547.07</v>
      </c>
      <c r="Q114" s="9">
        <v>1440.71</v>
      </c>
      <c r="R114" s="9">
        <v>1109.25</v>
      </c>
      <c r="S114" s="14">
        <v>78.16</v>
      </c>
      <c r="T114" s="25">
        <v>7</v>
      </c>
      <c r="U114" s="34">
        <v>2</v>
      </c>
      <c r="V114" s="34">
        <v>3</v>
      </c>
    </row>
    <row r="115" spans="1:22" x14ac:dyDescent="0.25">
      <c r="A115" s="34">
        <v>4</v>
      </c>
      <c r="B115" s="13" t="s">
        <v>131</v>
      </c>
      <c r="C115" s="9">
        <v>644</v>
      </c>
      <c r="D115" s="9">
        <v>317</v>
      </c>
      <c r="E115" s="9">
        <v>31</v>
      </c>
      <c r="F115" s="9">
        <v>48</v>
      </c>
      <c r="G115" s="9">
        <v>548</v>
      </c>
      <c r="H115" s="9">
        <v>143</v>
      </c>
      <c r="I115" s="9">
        <v>28</v>
      </c>
      <c r="J115" s="9">
        <v>480.93</v>
      </c>
      <c r="K115" s="9">
        <v>377.5</v>
      </c>
      <c r="L115" s="9">
        <v>318172.03999999998</v>
      </c>
      <c r="M115" s="9">
        <v>9881.1</v>
      </c>
      <c r="N115" s="9">
        <v>5788.14</v>
      </c>
      <c r="O115" s="9">
        <v>257.20999999999998</v>
      </c>
      <c r="P115" s="9">
        <v>25653.759999999998</v>
      </c>
      <c r="Q115" s="9">
        <v>1618.53</v>
      </c>
      <c r="R115" s="9">
        <v>1279.02</v>
      </c>
      <c r="S115" s="14">
        <v>73.040000000000006</v>
      </c>
      <c r="T115" s="25">
        <v>7</v>
      </c>
      <c r="U115" s="34">
        <v>4</v>
      </c>
      <c r="V115" s="34">
        <v>4</v>
      </c>
    </row>
    <row r="116" spans="1:22" ht="15.75" thickBot="1" x14ac:dyDescent="0.3">
      <c r="A116" s="35">
        <v>5</v>
      </c>
      <c r="B116" s="15" t="s">
        <v>139</v>
      </c>
      <c r="C116" s="16">
        <v>758</v>
      </c>
      <c r="D116" s="16">
        <v>315</v>
      </c>
      <c r="E116" s="16">
        <v>32</v>
      </c>
      <c r="F116" s="16">
        <v>53</v>
      </c>
      <c r="G116" s="16">
        <v>652</v>
      </c>
      <c r="H116" s="16">
        <v>141.5</v>
      </c>
      <c r="I116" s="16">
        <v>28</v>
      </c>
      <c r="J116" s="16">
        <v>549.27</v>
      </c>
      <c r="K116" s="16">
        <v>431.2</v>
      </c>
      <c r="L116" s="16">
        <v>496466.98</v>
      </c>
      <c r="M116" s="16">
        <v>13099.4</v>
      </c>
      <c r="N116" s="16">
        <v>7693</v>
      </c>
      <c r="O116" s="16">
        <v>300.64</v>
      </c>
      <c r="P116" s="16">
        <v>27822.58</v>
      </c>
      <c r="Q116" s="16">
        <v>1766.51</v>
      </c>
      <c r="R116" s="16">
        <v>1405.68</v>
      </c>
      <c r="S116" s="17">
        <v>71.17</v>
      </c>
      <c r="T116" s="37">
        <v>7</v>
      </c>
      <c r="U116" s="35">
        <v>5</v>
      </c>
      <c r="V116" s="35">
        <v>5</v>
      </c>
    </row>
    <row r="117" spans="1:22" x14ac:dyDescent="0.25">
      <c r="A117" s="33">
        <v>1</v>
      </c>
      <c r="B117" s="10" t="s">
        <v>124</v>
      </c>
      <c r="C117" s="11">
        <v>548</v>
      </c>
      <c r="D117" s="11">
        <v>314</v>
      </c>
      <c r="E117" s="11">
        <v>30</v>
      </c>
      <c r="F117" s="11">
        <v>48</v>
      </c>
      <c r="G117" s="11">
        <v>452</v>
      </c>
      <c r="H117" s="11">
        <v>142</v>
      </c>
      <c r="I117" s="11">
        <v>26</v>
      </c>
      <c r="J117" s="11">
        <v>442.84</v>
      </c>
      <c r="K117" s="11">
        <v>347.6</v>
      </c>
      <c r="L117" s="11">
        <v>214879.98</v>
      </c>
      <c r="M117" s="11">
        <v>7842.3</v>
      </c>
      <c r="N117" s="11">
        <v>4598.03</v>
      </c>
      <c r="O117" s="11">
        <v>220.28</v>
      </c>
      <c r="P117" s="11">
        <v>24895.52</v>
      </c>
      <c r="Q117" s="11">
        <v>1585.7</v>
      </c>
      <c r="R117" s="11">
        <v>1240.04</v>
      </c>
      <c r="S117" s="12">
        <v>74.98</v>
      </c>
      <c r="T117" s="36">
        <v>8</v>
      </c>
      <c r="U117" s="33">
        <v>1</v>
      </c>
      <c r="V117" s="33">
        <v>1</v>
      </c>
    </row>
    <row r="118" spans="1:22" x14ac:dyDescent="0.25">
      <c r="A118" s="34">
        <v>2</v>
      </c>
      <c r="B118" s="13" t="s">
        <v>132</v>
      </c>
      <c r="C118" s="9">
        <v>664</v>
      </c>
      <c r="D118" s="9">
        <v>319</v>
      </c>
      <c r="E118" s="9">
        <v>36</v>
      </c>
      <c r="F118" s="9">
        <v>58</v>
      </c>
      <c r="G118" s="9">
        <v>548</v>
      </c>
      <c r="H118" s="9">
        <v>141.5</v>
      </c>
      <c r="I118" s="9">
        <v>28</v>
      </c>
      <c r="J118" s="9">
        <v>574.04999999999995</v>
      </c>
      <c r="K118" s="9">
        <v>450.6</v>
      </c>
      <c r="L118" s="9">
        <v>394963.73</v>
      </c>
      <c r="M118" s="9">
        <v>11896.5</v>
      </c>
      <c r="N118" s="9">
        <v>7047.57</v>
      </c>
      <c r="O118" s="9">
        <v>262.3</v>
      </c>
      <c r="P118" s="9">
        <v>31634.21</v>
      </c>
      <c r="Q118" s="9">
        <v>1983.34</v>
      </c>
      <c r="R118" s="9">
        <v>1572.47</v>
      </c>
      <c r="S118" s="14">
        <v>74.23</v>
      </c>
      <c r="T118" s="25">
        <v>8</v>
      </c>
      <c r="U118" s="34">
        <v>2</v>
      </c>
      <c r="V118" s="34">
        <v>2</v>
      </c>
    </row>
    <row r="119" spans="1:22" ht="15.75" thickBot="1" x14ac:dyDescent="0.3">
      <c r="A119" s="35">
        <v>3</v>
      </c>
      <c r="B119" s="15" t="s">
        <v>140</v>
      </c>
      <c r="C119" s="16">
        <v>780</v>
      </c>
      <c r="D119" s="16">
        <v>317</v>
      </c>
      <c r="E119" s="16">
        <v>38</v>
      </c>
      <c r="F119" s="16">
        <v>64</v>
      </c>
      <c r="G119" s="16">
        <v>652</v>
      </c>
      <c r="H119" s="16">
        <v>139.5</v>
      </c>
      <c r="I119" s="16">
        <v>28</v>
      </c>
      <c r="J119" s="16">
        <v>660.25</v>
      </c>
      <c r="K119" s="16">
        <v>518.29999999999995</v>
      </c>
      <c r="L119" s="16">
        <v>616075.38</v>
      </c>
      <c r="M119" s="16">
        <v>15796.8</v>
      </c>
      <c r="N119" s="16">
        <v>9389.94</v>
      </c>
      <c r="O119" s="16">
        <v>305.47000000000003</v>
      </c>
      <c r="P119" s="16">
        <v>34321.599999999999</v>
      </c>
      <c r="Q119" s="16">
        <v>2165.4</v>
      </c>
      <c r="R119" s="16">
        <v>1734.01</v>
      </c>
      <c r="S119" s="17">
        <v>72.099999999999994</v>
      </c>
      <c r="T119" s="37">
        <v>8</v>
      </c>
      <c r="U119" s="35">
        <v>3</v>
      </c>
      <c r="V119" s="35">
        <v>3</v>
      </c>
    </row>
    <row r="120" spans="1:22" ht="15.75" thickBot="1" x14ac:dyDescent="0.3">
      <c r="A120" s="25"/>
      <c r="U120" s="25"/>
      <c r="V120" s="25"/>
    </row>
    <row r="121" spans="1:22" x14ac:dyDescent="0.25">
      <c r="A121" s="80">
        <v>1</v>
      </c>
      <c r="B121" s="10" t="s">
        <v>141</v>
      </c>
      <c r="C121" s="11">
        <v>147</v>
      </c>
      <c r="D121" s="11">
        <v>149</v>
      </c>
      <c r="E121" s="11">
        <v>6</v>
      </c>
      <c r="F121" s="11">
        <v>8.5</v>
      </c>
      <c r="G121" s="11">
        <v>130</v>
      </c>
      <c r="H121" s="11">
        <v>71.5</v>
      </c>
      <c r="I121" s="11">
        <v>11</v>
      </c>
      <c r="J121" s="11">
        <v>34.17</v>
      </c>
      <c r="K121" s="11">
        <v>26.8</v>
      </c>
      <c r="L121" s="11">
        <v>1366.76</v>
      </c>
      <c r="M121" s="11">
        <v>186</v>
      </c>
      <c r="N121" s="11">
        <v>103.63</v>
      </c>
      <c r="O121" s="11">
        <v>63.25</v>
      </c>
      <c r="P121" s="11">
        <v>469.21</v>
      </c>
      <c r="Q121" s="11">
        <v>62.98</v>
      </c>
      <c r="R121" s="11">
        <v>48.05</v>
      </c>
      <c r="S121" s="76">
        <v>37.06</v>
      </c>
      <c r="T121" s="73">
        <v>1</v>
      </c>
      <c r="U121" s="80">
        <v>1</v>
      </c>
      <c r="V121" s="80">
        <v>1</v>
      </c>
    </row>
    <row r="122" spans="1:22" x14ac:dyDescent="0.25">
      <c r="A122" s="81">
        <v>2</v>
      </c>
      <c r="B122" s="13" t="s">
        <v>146</v>
      </c>
      <c r="C122" s="9">
        <v>196</v>
      </c>
      <c r="D122" s="9">
        <v>199</v>
      </c>
      <c r="E122" s="9">
        <v>6.5</v>
      </c>
      <c r="F122" s="9">
        <v>10</v>
      </c>
      <c r="G122" s="9">
        <v>176</v>
      </c>
      <c r="H122" s="9">
        <v>96.25</v>
      </c>
      <c r="I122" s="9">
        <v>13</v>
      </c>
      <c r="J122" s="9">
        <v>52.69</v>
      </c>
      <c r="K122" s="9">
        <v>41.4</v>
      </c>
      <c r="L122" s="9">
        <v>3846.06</v>
      </c>
      <c r="M122" s="9">
        <v>392.5</v>
      </c>
      <c r="N122" s="9">
        <v>216.41</v>
      </c>
      <c r="O122" s="9">
        <v>85.44</v>
      </c>
      <c r="P122" s="9">
        <v>1314.47</v>
      </c>
      <c r="Q122" s="9">
        <v>132.11000000000001</v>
      </c>
      <c r="R122" s="9">
        <v>100.38</v>
      </c>
      <c r="S122" s="77">
        <v>49.95</v>
      </c>
      <c r="T122" s="74">
        <v>1</v>
      </c>
      <c r="U122" s="81">
        <v>2</v>
      </c>
      <c r="V122" s="81">
        <v>2</v>
      </c>
    </row>
    <row r="123" spans="1:22" x14ac:dyDescent="0.25">
      <c r="A123" s="81">
        <v>3</v>
      </c>
      <c r="B123" s="13" t="s">
        <v>154</v>
      </c>
      <c r="C123" s="9">
        <v>246</v>
      </c>
      <c r="D123" s="9">
        <v>249</v>
      </c>
      <c r="E123" s="9">
        <v>8</v>
      </c>
      <c r="F123" s="9">
        <v>12</v>
      </c>
      <c r="G123" s="9">
        <v>222</v>
      </c>
      <c r="H123" s="9">
        <v>120.5</v>
      </c>
      <c r="I123" s="9">
        <v>16</v>
      </c>
      <c r="J123" s="9">
        <v>79.72</v>
      </c>
      <c r="K123" s="9">
        <v>62.6</v>
      </c>
      <c r="L123" s="9">
        <v>9170.92</v>
      </c>
      <c r="M123" s="9">
        <v>745.6</v>
      </c>
      <c r="N123" s="9">
        <v>410.68</v>
      </c>
      <c r="O123" s="9">
        <v>107.26</v>
      </c>
      <c r="P123" s="9">
        <v>3090.06</v>
      </c>
      <c r="Q123" s="9">
        <v>248.2</v>
      </c>
      <c r="R123" s="9">
        <v>188.61</v>
      </c>
      <c r="S123" s="77">
        <v>62.26</v>
      </c>
      <c r="T123" s="74">
        <v>1</v>
      </c>
      <c r="U123" s="81">
        <v>3</v>
      </c>
      <c r="V123" s="81">
        <v>3</v>
      </c>
    </row>
    <row r="124" spans="1:22" x14ac:dyDescent="0.25">
      <c r="A124" s="81">
        <v>4</v>
      </c>
      <c r="B124" s="13" t="s">
        <v>164</v>
      </c>
      <c r="C124" s="9">
        <v>298</v>
      </c>
      <c r="D124" s="9">
        <v>299</v>
      </c>
      <c r="E124" s="9">
        <v>9</v>
      </c>
      <c r="F124" s="9">
        <v>14</v>
      </c>
      <c r="G124" s="9">
        <v>270</v>
      </c>
      <c r="H124" s="9">
        <v>145</v>
      </c>
      <c r="I124" s="9">
        <v>18</v>
      </c>
      <c r="J124" s="9">
        <v>110.8</v>
      </c>
      <c r="K124" s="9">
        <v>87</v>
      </c>
      <c r="L124" s="9">
        <v>18848.66</v>
      </c>
      <c r="M124" s="9">
        <v>1265</v>
      </c>
      <c r="N124" s="9">
        <v>694.64</v>
      </c>
      <c r="O124" s="9">
        <v>130.43</v>
      </c>
      <c r="P124" s="9">
        <v>6241.19</v>
      </c>
      <c r="Q124" s="9">
        <v>417.47</v>
      </c>
      <c r="R124" s="9">
        <v>316.82</v>
      </c>
      <c r="S124" s="77">
        <v>75.05</v>
      </c>
      <c r="T124" s="74">
        <v>1</v>
      </c>
      <c r="U124" s="81">
        <v>4</v>
      </c>
      <c r="V124" s="81">
        <v>4</v>
      </c>
    </row>
    <row r="125" spans="1:22" x14ac:dyDescent="0.25">
      <c r="A125" s="81">
        <v>5</v>
      </c>
      <c r="B125" s="13" t="s">
        <v>185</v>
      </c>
      <c r="C125" s="9">
        <v>342</v>
      </c>
      <c r="D125" s="9">
        <v>348</v>
      </c>
      <c r="E125" s="9">
        <v>10</v>
      </c>
      <c r="F125" s="9">
        <v>15</v>
      </c>
      <c r="G125" s="9">
        <v>312</v>
      </c>
      <c r="H125" s="9">
        <v>169</v>
      </c>
      <c r="I125" s="9">
        <v>20</v>
      </c>
      <c r="J125" s="9">
        <v>139.03</v>
      </c>
      <c r="K125" s="9">
        <v>109.1</v>
      </c>
      <c r="L125" s="9">
        <v>31247.91</v>
      </c>
      <c r="M125" s="9">
        <v>1827.4</v>
      </c>
      <c r="N125" s="9">
        <v>1001.17</v>
      </c>
      <c r="O125" s="9">
        <v>149.91999999999999</v>
      </c>
      <c r="P125" s="9">
        <v>10542.21</v>
      </c>
      <c r="Q125" s="9">
        <v>605.87</v>
      </c>
      <c r="R125" s="9">
        <v>459.67</v>
      </c>
      <c r="S125" s="77">
        <v>87.08</v>
      </c>
      <c r="T125" s="74">
        <v>1</v>
      </c>
      <c r="U125" s="81">
        <v>5</v>
      </c>
      <c r="V125" s="81">
        <v>5</v>
      </c>
    </row>
    <row r="126" spans="1:22" ht="15.75" thickBot="1" x14ac:dyDescent="0.3">
      <c r="A126" s="81">
        <v>6</v>
      </c>
      <c r="B126" s="15" t="s">
        <v>210</v>
      </c>
      <c r="C126" s="16">
        <v>394</v>
      </c>
      <c r="D126" s="16">
        <v>398</v>
      </c>
      <c r="E126" s="16">
        <v>11</v>
      </c>
      <c r="F126" s="16">
        <v>18</v>
      </c>
      <c r="G126" s="16">
        <v>358</v>
      </c>
      <c r="H126" s="16">
        <v>193.5</v>
      </c>
      <c r="I126" s="16">
        <v>22</v>
      </c>
      <c r="J126" s="16">
        <v>186.81</v>
      </c>
      <c r="K126" s="16">
        <v>146.69999999999999</v>
      </c>
      <c r="L126" s="16">
        <v>56145.31</v>
      </c>
      <c r="M126" s="16">
        <v>2850</v>
      </c>
      <c r="N126" s="16">
        <v>1559.22</v>
      </c>
      <c r="O126" s="16">
        <v>173.36</v>
      </c>
      <c r="P126" s="16">
        <v>18922.62</v>
      </c>
      <c r="Q126" s="16">
        <v>950.89</v>
      </c>
      <c r="R126" s="16">
        <v>720.4</v>
      </c>
      <c r="S126" s="78">
        <v>100.64</v>
      </c>
      <c r="T126" s="75">
        <v>1</v>
      </c>
      <c r="U126" s="81">
        <v>6</v>
      </c>
      <c r="V126" s="81">
        <v>6</v>
      </c>
    </row>
    <row r="127" spans="1:22" ht="15.75" thickBot="1" x14ac:dyDescent="0.3">
      <c r="A127" s="82">
        <v>1</v>
      </c>
      <c r="B127" s="38" t="s">
        <v>186</v>
      </c>
      <c r="C127" s="39">
        <v>346</v>
      </c>
      <c r="D127" s="39">
        <v>349</v>
      </c>
      <c r="E127" s="39">
        <v>11</v>
      </c>
      <c r="F127" s="39">
        <v>17</v>
      </c>
      <c r="G127" s="39">
        <v>312</v>
      </c>
      <c r="H127" s="39">
        <v>169</v>
      </c>
      <c r="I127" s="39">
        <v>20</v>
      </c>
      <c r="J127" s="39">
        <v>156.41</v>
      </c>
      <c r="K127" s="39">
        <v>122.8</v>
      </c>
      <c r="L127" s="39">
        <v>35711.230000000003</v>
      </c>
      <c r="M127" s="39">
        <v>2064.1999999999998</v>
      </c>
      <c r="N127" s="39">
        <v>1135.8399999999999</v>
      </c>
      <c r="O127" s="39">
        <v>151.1</v>
      </c>
      <c r="P127" s="39">
        <v>12051.44</v>
      </c>
      <c r="Q127" s="39">
        <v>690.63</v>
      </c>
      <c r="R127" s="39">
        <v>524.08000000000004</v>
      </c>
      <c r="S127" s="89">
        <v>87.78</v>
      </c>
      <c r="T127" s="79">
        <v>1.5</v>
      </c>
      <c r="U127" s="82">
        <v>1</v>
      </c>
      <c r="V127" s="82">
        <v>1</v>
      </c>
    </row>
    <row r="128" spans="1:22" x14ac:dyDescent="0.25">
      <c r="A128" s="80">
        <v>1</v>
      </c>
      <c r="B128" s="10" t="s">
        <v>142</v>
      </c>
      <c r="C128" s="11">
        <v>150</v>
      </c>
      <c r="D128" s="11">
        <v>150</v>
      </c>
      <c r="E128" s="11">
        <v>7</v>
      </c>
      <c r="F128" s="11">
        <v>10</v>
      </c>
      <c r="G128" s="11">
        <v>130</v>
      </c>
      <c r="H128" s="11">
        <v>71.5</v>
      </c>
      <c r="I128" s="11">
        <v>11</v>
      </c>
      <c r="J128" s="11">
        <v>40.14</v>
      </c>
      <c r="K128" s="11">
        <v>31.5</v>
      </c>
      <c r="L128" s="11">
        <v>1641.33</v>
      </c>
      <c r="M128" s="11">
        <v>218.8</v>
      </c>
      <c r="N128" s="11">
        <v>123.04</v>
      </c>
      <c r="O128" s="11">
        <v>63.95</v>
      </c>
      <c r="P128" s="11">
        <v>563.28</v>
      </c>
      <c r="Q128" s="11">
        <v>75.099999999999994</v>
      </c>
      <c r="R128" s="11">
        <v>57.36</v>
      </c>
      <c r="S128" s="76">
        <v>37.46</v>
      </c>
      <c r="T128" s="73">
        <v>2</v>
      </c>
      <c r="U128" s="80">
        <v>1</v>
      </c>
      <c r="V128" s="80">
        <v>1</v>
      </c>
    </row>
    <row r="129" spans="1:22" x14ac:dyDescent="0.25">
      <c r="A129" s="81">
        <v>2</v>
      </c>
      <c r="B129" s="13" t="s">
        <v>147</v>
      </c>
      <c r="C129" s="9">
        <v>200</v>
      </c>
      <c r="D129" s="9">
        <v>200</v>
      </c>
      <c r="E129" s="9">
        <v>8</v>
      </c>
      <c r="F129" s="9">
        <v>12</v>
      </c>
      <c r="G129" s="9">
        <v>176</v>
      </c>
      <c r="H129" s="9">
        <v>96</v>
      </c>
      <c r="I129" s="9">
        <v>13</v>
      </c>
      <c r="J129" s="9">
        <v>63.53</v>
      </c>
      <c r="K129" s="9">
        <v>49.9</v>
      </c>
      <c r="L129" s="9">
        <v>4715.63</v>
      </c>
      <c r="M129" s="9">
        <v>471.6</v>
      </c>
      <c r="N129" s="9">
        <v>262.75</v>
      </c>
      <c r="O129" s="9">
        <v>86.15</v>
      </c>
      <c r="P129" s="9">
        <v>1601.53</v>
      </c>
      <c r="Q129" s="9">
        <v>160.15</v>
      </c>
      <c r="R129" s="9">
        <v>121.91</v>
      </c>
      <c r="S129" s="77">
        <v>50.21</v>
      </c>
      <c r="T129" s="74">
        <v>2</v>
      </c>
      <c r="U129" s="81">
        <v>2</v>
      </c>
      <c r="V129" s="81">
        <v>2</v>
      </c>
    </row>
    <row r="130" spans="1:22" x14ac:dyDescent="0.25">
      <c r="A130" s="81">
        <v>3</v>
      </c>
      <c r="B130" s="13" t="s">
        <v>155</v>
      </c>
      <c r="C130" s="9">
        <v>250</v>
      </c>
      <c r="D130" s="9">
        <v>250</v>
      </c>
      <c r="E130" s="9">
        <v>9</v>
      </c>
      <c r="F130" s="9">
        <v>14</v>
      </c>
      <c r="G130" s="9">
        <v>222</v>
      </c>
      <c r="H130" s="9">
        <v>120.5</v>
      </c>
      <c r="I130" s="9">
        <v>16</v>
      </c>
      <c r="J130" s="9">
        <v>92.18</v>
      </c>
      <c r="K130" s="9">
        <v>72.400000000000006</v>
      </c>
      <c r="L130" s="9">
        <v>10832.61</v>
      </c>
      <c r="M130" s="9">
        <v>866.6</v>
      </c>
      <c r="N130" s="9">
        <v>480.25</v>
      </c>
      <c r="O130" s="9">
        <v>108.41</v>
      </c>
      <c r="P130" s="9">
        <v>3648.81</v>
      </c>
      <c r="Q130" s="9">
        <v>291.89999999999998</v>
      </c>
      <c r="R130" s="9">
        <v>221.88</v>
      </c>
      <c r="S130" s="77">
        <v>62.92</v>
      </c>
      <c r="T130" s="74">
        <v>2</v>
      </c>
      <c r="U130" s="81">
        <v>3</v>
      </c>
      <c r="V130" s="81">
        <v>3</v>
      </c>
    </row>
    <row r="131" spans="1:22" x14ac:dyDescent="0.25">
      <c r="A131" s="81">
        <v>4</v>
      </c>
      <c r="B131" s="13" t="s">
        <v>165</v>
      </c>
      <c r="C131" s="9">
        <v>300</v>
      </c>
      <c r="D131" s="9">
        <v>300</v>
      </c>
      <c r="E131" s="9">
        <v>10</v>
      </c>
      <c r="F131" s="9">
        <v>15</v>
      </c>
      <c r="G131" s="9">
        <v>270</v>
      </c>
      <c r="H131" s="9">
        <v>145</v>
      </c>
      <c r="I131" s="9">
        <v>18</v>
      </c>
      <c r="J131" s="9">
        <v>119.78</v>
      </c>
      <c r="K131" s="9">
        <v>94</v>
      </c>
      <c r="L131" s="9">
        <v>20410.21</v>
      </c>
      <c r="M131" s="9">
        <v>1360.7</v>
      </c>
      <c r="N131" s="9">
        <v>750.59</v>
      </c>
      <c r="O131" s="9">
        <v>130.54</v>
      </c>
      <c r="P131" s="9">
        <v>6754.83</v>
      </c>
      <c r="Q131" s="9">
        <v>450.32</v>
      </c>
      <c r="R131" s="9">
        <v>342.13</v>
      </c>
      <c r="S131" s="77">
        <v>75.099999999999994</v>
      </c>
      <c r="T131" s="74">
        <v>2</v>
      </c>
      <c r="U131" s="81">
        <v>4</v>
      </c>
      <c r="V131" s="81">
        <v>4</v>
      </c>
    </row>
    <row r="132" spans="1:22" x14ac:dyDescent="0.25">
      <c r="A132" s="81">
        <v>5</v>
      </c>
      <c r="B132" s="13" t="s">
        <v>187</v>
      </c>
      <c r="C132" s="9">
        <v>350</v>
      </c>
      <c r="D132" s="9">
        <v>350</v>
      </c>
      <c r="E132" s="9">
        <v>12</v>
      </c>
      <c r="F132" s="9">
        <v>19</v>
      </c>
      <c r="G132" s="9">
        <v>312</v>
      </c>
      <c r="H132" s="9">
        <v>169</v>
      </c>
      <c r="I132" s="9">
        <v>20</v>
      </c>
      <c r="J132" s="9">
        <v>173.87</v>
      </c>
      <c r="K132" s="9">
        <v>136.5</v>
      </c>
      <c r="L132" s="9">
        <v>40295.089999999997</v>
      </c>
      <c r="M132" s="9">
        <v>2302.6</v>
      </c>
      <c r="N132" s="9">
        <v>1272.6099999999999</v>
      </c>
      <c r="O132" s="9">
        <v>152.22999999999999</v>
      </c>
      <c r="P132" s="9">
        <v>13585.82</v>
      </c>
      <c r="Q132" s="9">
        <v>776.33</v>
      </c>
      <c r="R132" s="9">
        <v>589.29</v>
      </c>
      <c r="S132" s="77">
        <v>88.39</v>
      </c>
      <c r="T132" s="74">
        <v>2</v>
      </c>
      <c r="U132" s="81">
        <v>5</v>
      </c>
      <c r="V132" s="81">
        <v>5</v>
      </c>
    </row>
    <row r="133" spans="1:22" ht="15.75" thickBot="1" x14ac:dyDescent="0.3">
      <c r="A133" s="81">
        <v>6</v>
      </c>
      <c r="B133" s="15" t="s">
        <v>211</v>
      </c>
      <c r="C133" s="16">
        <v>400</v>
      </c>
      <c r="D133" s="16">
        <v>400</v>
      </c>
      <c r="E133" s="16">
        <v>13</v>
      </c>
      <c r="F133" s="16">
        <v>21</v>
      </c>
      <c r="G133" s="16">
        <v>358</v>
      </c>
      <c r="H133" s="16">
        <v>193.5</v>
      </c>
      <c r="I133" s="16">
        <v>22</v>
      </c>
      <c r="J133" s="16">
        <v>218.69</v>
      </c>
      <c r="K133" s="16">
        <v>171.7</v>
      </c>
      <c r="L133" s="16">
        <v>66621.41</v>
      </c>
      <c r="M133" s="16">
        <v>3331.1</v>
      </c>
      <c r="N133" s="16">
        <v>1836.23</v>
      </c>
      <c r="O133" s="16">
        <v>174.54</v>
      </c>
      <c r="P133" s="16">
        <v>22412.67</v>
      </c>
      <c r="Q133" s="16">
        <v>1120.6300000000001</v>
      </c>
      <c r="R133" s="16">
        <v>849.93</v>
      </c>
      <c r="S133" s="78">
        <v>101.23</v>
      </c>
      <c r="T133" s="75">
        <v>2</v>
      </c>
      <c r="U133" s="81">
        <v>6</v>
      </c>
      <c r="V133" s="81">
        <v>6</v>
      </c>
    </row>
    <row r="134" spans="1:22" x14ac:dyDescent="0.25">
      <c r="A134" s="80">
        <v>1</v>
      </c>
      <c r="B134" s="10" t="s">
        <v>143</v>
      </c>
      <c r="C134" s="11">
        <v>155</v>
      </c>
      <c r="D134" s="11">
        <v>151</v>
      </c>
      <c r="E134" s="11">
        <v>8.5</v>
      </c>
      <c r="F134" s="11">
        <v>12.5</v>
      </c>
      <c r="G134" s="11">
        <v>130</v>
      </c>
      <c r="H134" s="11">
        <v>71.25</v>
      </c>
      <c r="I134" s="11">
        <v>11</v>
      </c>
      <c r="J134" s="11">
        <v>49.84</v>
      </c>
      <c r="K134" s="11">
        <v>39.1</v>
      </c>
      <c r="L134" s="11">
        <v>2117.61</v>
      </c>
      <c r="M134" s="11">
        <v>273.2</v>
      </c>
      <c r="N134" s="11">
        <v>155.69</v>
      </c>
      <c r="O134" s="11">
        <v>65.180000000000007</v>
      </c>
      <c r="P134" s="11">
        <v>718.46</v>
      </c>
      <c r="Q134" s="11">
        <v>95.16</v>
      </c>
      <c r="R134" s="11">
        <v>72.78</v>
      </c>
      <c r="S134" s="76">
        <v>37.97</v>
      </c>
      <c r="T134" s="73">
        <v>3</v>
      </c>
      <c r="U134" s="80">
        <v>1</v>
      </c>
      <c r="V134" s="80">
        <v>1</v>
      </c>
    </row>
    <row r="135" spans="1:22" x14ac:dyDescent="0.25">
      <c r="A135" s="81">
        <v>2</v>
      </c>
      <c r="B135" s="13" t="s">
        <v>148</v>
      </c>
      <c r="C135" s="9">
        <v>204</v>
      </c>
      <c r="D135" s="9">
        <v>201</v>
      </c>
      <c r="E135" s="9">
        <v>9</v>
      </c>
      <c r="F135" s="9">
        <v>14</v>
      </c>
      <c r="G135" s="9">
        <v>176</v>
      </c>
      <c r="H135" s="9">
        <v>96</v>
      </c>
      <c r="I135" s="9">
        <v>13</v>
      </c>
      <c r="J135" s="9">
        <v>73.569999999999993</v>
      </c>
      <c r="K135" s="9">
        <v>57.8</v>
      </c>
      <c r="L135" s="9">
        <v>5602.48</v>
      </c>
      <c r="M135" s="9">
        <v>549.29999999999995</v>
      </c>
      <c r="N135" s="9">
        <v>308.35000000000002</v>
      </c>
      <c r="O135" s="9">
        <v>87.26</v>
      </c>
      <c r="P135" s="9">
        <v>1896.76</v>
      </c>
      <c r="Q135" s="9">
        <v>188.73</v>
      </c>
      <c r="R135" s="9">
        <v>143.72</v>
      </c>
      <c r="S135" s="77">
        <v>50.78</v>
      </c>
      <c r="T135" s="74">
        <v>3</v>
      </c>
      <c r="U135" s="81">
        <v>2</v>
      </c>
      <c r="V135" s="81">
        <v>2</v>
      </c>
    </row>
    <row r="136" spans="1:22" x14ac:dyDescent="0.25">
      <c r="A136" s="81">
        <v>3</v>
      </c>
      <c r="B136" s="13" t="s">
        <v>156</v>
      </c>
      <c r="C136" s="9">
        <v>253</v>
      </c>
      <c r="D136" s="9">
        <v>251</v>
      </c>
      <c r="E136" s="9">
        <v>10</v>
      </c>
      <c r="F136" s="9">
        <v>15.5</v>
      </c>
      <c r="G136" s="9">
        <v>222</v>
      </c>
      <c r="H136" s="9">
        <v>120.5</v>
      </c>
      <c r="I136" s="9">
        <v>16</v>
      </c>
      <c r="J136" s="9">
        <v>102.21</v>
      </c>
      <c r="K136" s="9">
        <v>80.2</v>
      </c>
      <c r="L136" s="9">
        <v>12153.56</v>
      </c>
      <c r="M136" s="9">
        <v>960.8</v>
      </c>
      <c r="N136" s="9">
        <v>535.41</v>
      </c>
      <c r="O136" s="9">
        <v>109.05</v>
      </c>
      <c r="P136" s="9">
        <v>4088.75</v>
      </c>
      <c r="Q136" s="9">
        <v>325.8</v>
      </c>
      <c r="R136" s="9">
        <v>247.85</v>
      </c>
      <c r="S136" s="77">
        <v>63.25</v>
      </c>
      <c r="T136" s="74">
        <v>3</v>
      </c>
      <c r="U136" s="81">
        <v>3</v>
      </c>
      <c r="V136" s="81">
        <v>3</v>
      </c>
    </row>
    <row r="137" spans="1:22" x14ac:dyDescent="0.25">
      <c r="A137" s="81">
        <v>4</v>
      </c>
      <c r="B137" s="13" t="s">
        <v>166</v>
      </c>
      <c r="C137" s="9">
        <v>300</v>
      </c>
      <c r="D137" s="9">
        <v>305</v>
      </c>
      <c r="E137" s="9">
        <v>15</v>
      </c>
      <c r="F137" s="9">
        <v>15</v>
      </c>
      <c r="G137" s="9">
        <v>270</v>
      </c>
      <c r="H137" s="9">
        <v>145</v>
      </c>
      <c r="I137" s="9">
        <v>18</v>
      </c>
      <c r="J137" s="9">
        <v>134.78</v>
      </c>
      <c r="K137" s="9">
        <v>105.8</v>
      </c>
      <c r="L137" s="9">
        <v>21535.21</v>
      </c>
      <c r="M137" s="9">
        <v>1435.7</v>
      </c>
      <c r="N137" s="9">
        <v>806.84</v>
      </c>
      <c r="O137" s="9">
        <v>126.4</v>
      </c>
      <c r="P137" s="9">
        <v>7104.76</v>
      </c>
      <c r="Q137" s="9">
        <v>465.89</v>
      </c>
      <c r="R137" s="9">
        <v>358.04</v>
      </c>
      <c r="S137" s="77">
        <v>72.599999999999994</v>
      </c>
      <c r="T137" s="74">
        <v>3</v>
      </c>
      <c r="U137" s="81">
        <v>4</v>
      </c>
      <c r="V137" s="81">
        <v>4</v>
      </c>
    </row>
    <row r="138" spans="1:22" x14ac:dyDescent="0.25">
      <c r="A138" s="81">
        <v>5</v>
      </c>
      <c r="B138" s="13" t="s">
        <v>188</v>
      </c>
      <c r="C138" s="9">
        <v>355</v>
      </c>
      <c r="D138" s="9">
        <v>351</v>
      </c>
      <c r="E138" s="9">
        <v>13.5</v>
      </c>
      <c r="F138" s="9">
        <v>21.5</v>
      </c>
      <c r="G138" s="9">
        <v>312</v>
      </c>
      <c r="H138" s="9">
        <v>168.75</v>
      </c>
      <c r="I138" s="9">
        <v>20</v>
      </c>
      <c r="J138" s="9">
        <v>196.48</v>
      </c>
      <c r="K138" s="9">
        <v>154.19999999999999</v>
      </c>
      <c r="L138" s="9">
        <v>46230.77</v>
      </c>
      <c r="M138" s="9">
        <v>2604.6</v>
      </c>
      <c r="N138" s="9">
        <v>1448.66</v>
      </c>
      <c r="O138" s="9">
        <v>153.38999999999999</v>
      </c>
      <c r="P138" s="9">
        <v>15506.81</v>
      </c>
      <c r="Q138" s="9">
        <v>883.58</v>
      </c>
      <c r="R138" s="9">
        <v>671.24</v>
      </c>
      <c r="S138" s="77">
        <v>88.84</v>
      </c>
      <c r="T138" s="74">
        <v>3</v>
      </c>
      <c r="U138" s="81">
        <v>5</v>
      </c>
      <c r="V138" s="81">
        <v>5</v>
      </c>
    </row>
    <row r="139" spans="1:22" ht="15.75" thickBot="1" x14ac:dyDescent="0.3">
      <c r="A139" s="81">
        <v>6</v>
      </c>
      <c r="B139" s="18" t="s">
        <v>212</v>
      </c>
      <c r="C139" s="19">
        <v>406</v>
      </c>
      <c r="D139" s="19">
        <v>403</v>
      </c>
      <c r="E139" s="19">
        <v>16</v>
      </c>
      <c r="F139" s="19">
        <v>24</v>
      </c>
      <c r="G139" s="19">
        <v>358</v>
      </c>
      <c r="H139" s="19">
        <v>193.5</v>
      </c>
      <c r="I139" s="19">
        <v>22</v>
      </c>
      <c r="J139" s="19">
        <v>254.87</v>
      </c>
      <c r="K139" s="19">
        <v>200.1</v>
      </c>
      <c r="L139" s="19">
        <v>78039.22</v>
      </c>
      <c r="M139" s="19">
        <v>3844.3</v>
      </c>
      <c r="N139" s="19">
        <v>2139.84</v>
      </c>
      <c r="O139" s="19">
        <v>174.98</v>
      </c>
      <c r="P139" s="19">
        <v>26200.19</v>
      </c>
      <c r="Q139" s="19">
        <v>1300.26</v>
      </c>
      <c r="R139" s="19">
        <v>988.59</v>
      </c>
      <c r="S139" s="90">
        <v>101.39</v>
      </c>
      <c r="T139" s="74">
        <v>3</v>
      </c>
      <c r="U139" s="81">
        <v>6</v>
      </c>
      <c r="V139" s="81">
        <v>6</v>
      </c>
    </row>
    <row r="140" spans="1:22" x14ac:dyDescent="0.25">
      <c r="A140" s="85">
        <v>1</v>
      </c>
      <c r="B140" s="10" t="s">
        <v>144</v>
      </c>
      <c r="C140" s="11">
        <v>160</v>
      </c>
      <c r="D140" s="11">
        <v>152</v>
      </c>
      <c r="E140" s="11">
        <v>10</v>
      </c>
      <c r="F140" s="11">
        <v>15</v>
      </c>
      <c r="G140" s="11">
        <v>130</v>
      </c>
      <c r="H140" s="11">
        <v>71</v>
      </c>
      <c r="I140" s="11">
        <v>11</v>
      </c>
      <c r="J140" s="11">
        <v>59.64</v>
      </c>
      <c r="K140" s="11">
        <v>46.8</v>
      </c>
      <c r="L140" s="11">
        <v>2629.16</v>
      </c>
      <c r="M140" s="11">
        <v>328.6</v>
      </c>
      <c r="N140" s="11">
        <v>189.67</v>
      </c>
      <c r="O140" s="11">
        <v>66.400000000000006</v>
      </c>
      <c r="P140" s="11">
        <v>879.66</v>
      </c>
      <c r="Q140" s="11">
        <v>115.74</v>
      </c>
      <c r="R140" s="11">
        <v>88.65</v>
      </c>
      <c r="S140" s="76">
        <v>38.409999999999997</v>
      </c>
      <c r="T140" s="92">
        <v>4</v>
      </c>
      <c r="U140" s="85">
        <v>1</v>
      </c>
      <c r="V140" s="85">
        <v>1</v>
      </c>
    </row>
    <row r="141" spans="1:22" x14ac:dyDescent="0.25">
      <c r="A141" s="86">
        <v>2</v>
      </c>
      <c r="B141" s="13" t="s">
        <v>149</v>
      </c>
      <c r="C141" s="9">
        <v>210</v>
      </c>
      <c r="D141" s="9">
        <v>201</v>
      </c>
      <c r="E141" s="9">
        <v>10.5</v>
      </c>
      <c r="F141" s="9">
        <v>17</v>
      </c>
      <c r="G141" s="9">
        <v>176</v>
      </c>
      <c r="H141" s="9">
        <v>95.25</v>
      </c>
      <c r="I141" s="9">
        <v>13</v>
      </c>
      <c r="J141" s="9">
        <v>88.27</v>
      </c>
      <c r="K141" s="9">
        <v>69.3</v>
      </c>
      <c r="L141" s="9">
        <v>6962.62</v>
      </c>
      <c r="M141" s="9">
        <v>663.1</v>
      </c>
      <c r="N141" s="9">
        <v>376.57</v>
      </c>
      <c r="O141" s="9">
        <v>88.81</v>
      </c>
      <c r="P141" s="9">
        <v>2303.59</v>
      </c>
      <c r="Q141" s="9">
        <v>229.21</v>
      </c>
      <c r="R141" s="9">
        <v>174.72</v>
      </c>
      <c r="S141" s="77">
        <v>51.09</v>
      </c>
      <c r="T141" s="93">
        <v>4</v>
      </c>
      <c r="U141" s="86">
        <v>2</v>
      </c>
      <c r="V141" s="86">
        <v>2</v>
      </c>
    </row>
    <row r="142" spans="1:22" x14ac:dyDescent="0.25">
      <c r="A142" s="86">
        <v>3</v>
      </c>
      <c r="B142" s="13" t="s">
        <v>157</v>
      </c>
      <c r="C142" s="9">
        <v>257</v>
      </c>
      <c r="D142" s="9">
        <v>252</v>
      </c>
      <c r="E142" s="9">
        <v>11</v>
      </c>
      <c r="F142" s="9">
        <v>17.5</v>
      </c>
      <c r="G142" s="9">
        <v>222</v>
      </c>
      <c r="H142" s="9">
        <v>120.5</v>
      </c>
      <c r="I142" s="9">
        <v>16</v>
      </c>
      <c r="J142" s="9">
        <v>114.82</v>
      </c>
      <c r="K142" s="9">
        <v>90.1</v>
      </c>
      <c r="L142" s="9">
        <v>13927.17</v>
      </c>
      <c r="M142" s="9">
        <v>1083.8</v>
      </c>
      <c r="N142" s="9">
        <v>607.66999999999996</v>
      </c>
      <c r="O142" s="9">
        <v>110.14</v>
      </c>
      <c r="P142" s="9">
        <v>4672.01</v>
      </c>
      <c r="Q142" s="9">
        <v>370.79</v>
      </c>
      <c r="R142" s="9">
        <v>282.18</v>
      </c>
      <c r="S142" s="77">
        <v>63.79</v>
      </c>
      <c r="T142" s="93">
        <v>4</v>
      </c>
      <c r="U142" s="86">
        <v>3</v>
      </c>
      <c r="V142" s="86">
        <v>3</v>
      </c>
    </row>
    <row r="143" spans="1:22" x14ac:dyDescent="0.25">
      <c r="A143" s="86">
        <v>4</v>
      </c>
      <c r="B143" s="13" t="s">
        <v>167</v>
      </c>
      <c r="C143" s="9">
        <v>304</v>
      </c>
      <c r="D143" s="9">
        <v>301</v>
      </c>
      <c r="E143" s="9">
        <v>11</v>
      </c>
      <c r="F143" s="9">
        <v>17</v>
      </c>
      <c r="G143" s="9">
        <v>270</v>
      </c>
      <c r="H143" s="9">
        <v>145</v>
      </c>
      <c r="I143" s="9">
        <v>18</v>
      </c>
      <c r="J143" s="9">
        <v>134.82</v>
      </c>
      <c r="K143" s="9">
        <v>105.8</v>
      </c>
      <c r="L143" s="9">
        <v>23380.49</v>
      </c>
      <c r="M143" s="9">
        <v>1538.2</v>
      </c>
      <c r="N143" s="9">
        <v>852.74</v>
      </c>
      <c r="O143" s="9">
        <v>131.69</v>
      </c>
      <c r="P143" s="9">
        <v>7732.59</v>
      </c>
      <c r="Q143" s="9">
        <v>513.79</v>
      </c>
      <c r="R143" s="9">
        <v>390.46</v>
      </c>
      <c r="S143" s="77">
        <v>75.73</v>
      </c>
      <c r="T143" s="93">
        <v>4</v>
      </c>
      <c r="U143" s="86">
        <v>4</v>
      </c>
      <c r="V143" s="86">
        <v>4</v>
      </c>
    </row>
    <row r="144" spans="1:22" x14ac:dyDescent="0.25">
      <c r="A144" s="86">
        <v>5</v>
      </c>
      <c r="B144" s="13" t="s">
        <v>189</v>
      </c>
      <c r="C144" s="9">
        <v>360</v>
      </c>
      <c r="D144" s="9">
        <v>352</v>
      </c>
      <c r="E144" s="9">
        <v>15</v>
      </c>
      <c r="F144" s="9">
        <v>24</v>
      </c>
      <c r="G144" s="9">
        <v>312</v>
      </c>
      <c r="H144" s="9">
        <v>168.5</v>
      </c>
      <c r="I144" s="9">
        <v>20</v>
      </c>
      <c r="J144" s="9">
        <v>219.19</v>
      </c>
      <c r="K144" s="9">
        <v>172.1</v>
      </c>
      <c r="L144" s="9">
        <v>52353.7</v>
      </c>
      <c r="M144" s="9">
        <v>2908.5</v>
      </c>
      <c r="N144" s="9">
        <v>1627.8</v>
      </c>
      <c r="O144" s="9">
        <v>154.55000000000001</v>
      </c>
      <c r="P144" s="9">
        <v>17459.86</v>
      </c>
      <c r="Q144" s="9">
        <v>992.04</v>
      </c>
      <c r="R144" s="9">
        <v>754.25</v>
      </c>
      <c r="S144" s="77">
        <v>89.25</v>
      </c>
      <c r="T144" s="93">
        <v>4</v>
      </c>
      <c r="U144" s="86">
        <v>5</v>
      </c>
      <c r="V144" s="86">
        <v>5</v>
      </c>
    </row>
    <row r="145" spans="1:22" ht="15.75" thickBot="1" x14ac:dyDescent="0.3">
      <c r="A145" s="87">
        <v>6</v>
      </c>
      <c r="B145" s="15" t="s">
        <v>213</v>
      </c>
      <c r="C145" s="16">
        <v>414</v>
      </c>
      <c r="D145" s="16">
        <v>405</v>
      </c>
      <c r="E145" s="16">
        <v>18</v>
      </c>
      <c r="F145" s="16">
        <v>28</v>
      </c>
      <c r="G145" s="16">
        <v>358</v>
      </c>
      <c r="H145" s="16">
        <v>193.5</v>
      </c>
      <c r="I145" s="16">
        <v>22</v>
      </c>
      <c r="J145" s="16">
        <v>295.39</v>
      </c>
      <c r="K145" s="16">
        <v>231.9</v>
      </c>
      <c r="L145" s="16">
        <v>92771.14</v>
      </c>
      <c r="M145" s="16">
        <v>4481.7</v>
      </c>
      <c r="N145" s="16">
        <v>2513.15</v>
      </c>
      <c r="O145" s="16">
        <v>177.22</v>
      </c>
      <c r="P145" s="16">
        <v>31026.87</v>
      </c>
      <c r="Q145" s="16">
        <v>1532.19</v>
      </c>
      <c r="R145" s="16">
        <v>1165.56</v>
      </c>
      <c r="S145" s="78">
        <v>102.49</v>
      </c>
      <c r="T145" s="94">
        <v>4</v>
      </c>
      <c r="U145" s="87">
        <v>6</v>
      </c>
      <c r="V145" s="87">
        <v>6</v>
      </c>
    </row>
    <row r="146" spans="1:22" ht="15.75" thickBot="1" x14ac:dyDescent="0.3">
      <c r="A146" s="88">
        <v>1</v>
      </c>
      <c r="B146" s="38" t="s">
        <v>214</v>
      </c>
      <c r="C146" s="39">
        <v>420</v>
      </c>
      <c r="D146" s="39">
        <v>403</v>
      </c>
      <c r="E146" s="39">
        <v>20</v>
      </c>
      <c r="F146" s="39">
        <v>31</v>
      </c>
      <c r="G146" s="39">
        <v>358</v>
      </c>
      <c r="H146" s="39">
        <v>191.5</v>
      </c>
      <c r="I146" s="39">
        <v>22</v>
      </c>
      <c r="J146" s="39">
        <v>325.61</v>
      </c>
      <c r="K146" s="39">
        <v>255.6</v>
      </c>
      <c r="L146" s="39">
        <v>103629.7</v>
      </c>
      <c r="M146" s="39">
        <v>4934.8</v>
      </c>
      <c r="N146" s="39">
        <v>2786.46</v>
      </c>
      <c r="O146" s="39">
        <v>178.4</v>
      </c>
      <c r="P146" s="39">
        <v>33850.080000000002</v>
      </c>
      <c r="Q146" s="39">
        <v>1679.9</v>
      </c>
      <c r="R146" s="39">
        <v>1279.67</v>
      </c>
      <c r="S146" s="89">
        <v>101.96</v>
      </c>
      <c r="T146" s="95">
        <v>4.5</v>
      </c>
      <c r="U146" s="88">
        <v>1</v>
      </c>
      <c r="V146" s="88">
        <v>1</v>
      </c>
    </row>
    <row r="147" spans="1:22" x14ac:dyDescent="0.25">
      <c r="A147" s="85">
        <v>1</v>
      </c>
      <c r="B147" s="10" t="s">
        <v>145</v>
      </c>
      <c r="C147" s="11">
        <v>166</v>
      </c>
      <c r="D147" s="11">
        <v>153</v>
      </c>
      <c r="E147" s="11">
        <v>12</v>
      </c>
      <c r="F147" s="11">
        <v>18</v>
      </c>
      <c r="G147" s="11">
        <v>130</v>
      </c>
      <c r="H147" s="11">
        <v>70.5</v>
      </c>
      <c r="I147" s="11">
        <v>11</v>
      </c>
      <c r="J147" s="11">
        <v>71.72</v>
      </c>
      <c r="K147" s="11">
        <v>56.3</v>
      </c>
      <c r="L147" s="11">
        <v>3291.43</v>
      </c>
      <c r="M147" s="11">
        <v>396.6</v>
      </c>
      <c r="N147" s="11">
        <v>232.39</v>
      </c>
      <c r="O147" s="11">
        <v>67.739999999999995</v>
      </c>
      <c r="P147" s="11">
        <v>1077.1300000000001</v>
      </c>
      <c r="Q147" s="11">
        <v>140.80000000000001</v>
      </c>
      <c r="R147" s="11">
        <v>108.12</v>
      </c>
      <c r="S147" s="76">
        <v>38.75</v>
      </c>
      <c r="T147" s="92">
        <v>5</v>
      </c>
      <c r="U147" s="85">
        <v>1</v>
      </c>
      <c r="V147" s="85">
        <v>1</v>
      </c>
    </row>
    <row r="148" spans="1:22" x14ac:dyDescent="0.25">
      <c r="A148" s="86">
        <v>2</v>
      </c>
      <c r="B148" s="13" t="s">
        <v>150</v>
      </c>
      <c r="C148" s="9">
        <v>214</v>
      </c>
      <c r="D148" s="9">
        <v>202</v>
      </c>
      <c r="E148" s="9">
        <v>12</v>
      </c>
      <c r="F148" s="9">
        <v>19</v>
      </c>
      <c r="G148" s="9">
        <v>176</v>
      </c>
      <c r="H148" s="9">
        <v>95</v>
      </c>
      <c r="I148" s="9">
        <v>13</v>
      </c>
      <c r="J148" s="9">
        <v>99.33</v>
      </c>
      <c r="K148" s="9">
        <v>78</v>
      </c>
      <c r="L148" s="9">
        <v>7970.4</v>
      </c>
      <c r="M148" s="9">
        <v>744.9</v>
      </c>
      <c r="N148" s="9">
        <v>426.84</v>
      </c>
      <c r="O148" s="9">
        <v>89.58</v>
      </c>
      <c r="P148" s="9">
        <v>2613.87</v>
      </c>
      <c r="Q148" s="9">
        <v>258.8</v>
      </c>
      <c r="R148" s="9">
        <v>197.63</v>
      </c>
      <c r="S148" s="77">
        <v>51.3</v>
      </c>
      <c r="T148" s="93">
        <v>5</v>
      </c>
      <c r="U148" s="86">
        <v>2</v>
      </c>
      <c r="V148" s="86">
        <v>2</v>
      </c>
    </row>
    <row r="149" spans="1:22" x14ac:dyDescent="0.25">
      <c r="A149" s="86">
        <v>3</v>
      </c>
      <c r="B149" s="13" t="s">
        <v>158</v>
      </c>
      <c r="C149" s="9">
        <v>262</v>
      </c>
      <c r="D149" s="9">
        <v>253</v>
      </c>
      <c r="E149" s="9">
        <v>12.5</v>
      </c>
      <c r="F149" s="9">
        <v>20</v>
      </c>
      <c r="G149" s="9">
        <v>222</v>
      </c>
      <c r="H149" s="9">
        <v>120.25</v>
      </c>
      <c r="I149" s="9">
        <v>16</v>
      </c>
      <c r="J149" s="9">
        <v>131.15</v>
      </c>
      <c r="K149" s="9">
        <v>103</v>
      </c>
      <c r="L149" s="9">
        <v>16243.92</v>
      </c>
      <c r="M149" s="9">
        <v>1240</v>
      </c>
      <c r="N149" s="9">
        <v>701.07</v>
      </c>
      <c r="O149" s="9">
        <v>111.29</v>
      </c>
      <c r="P149" s="9">
        <v>5404.02</v>
      </c>
      <c r="Q149" s="9">
        <v>427.2</v>
      </c>
      <c r="R149" s="9">
        <v>325.45999999999998</v>
      </c>
      <c r="S149" s="77">
        <v>64.19</v>
      </c>
      <c r="T149" s="93">
        <v>5</v>
      </c>
      <c r="U149" s="86">
        <v>3</v>
      </c>
      <c r="V149" s="86">
        <v>3</v>
      </c>
    </row>
    <row r="150" spans="1:22" x14ac:dyDescent="0.25">
      <c r="A150" s="86">
        <v>4</v>
      </c>
      <c r="B150" s="13" t="s">
        <v>168</v>
      </c>
      <c r="C150" s="9">
        <v>308</v>
      </c>
      <c r="D150" s="9">
        <v>301</v>
      </c>
      <c r="E150" s="9">
        <v>12</v>
      </c>
      <c r="F150" s="9">
        <v>19</v>
      </c>
      <c r="G150" s="9">
        <v>270</v>
      </c>
      <c r="H150" s="9">
        <v>144.5</v>
      </c>
      <c r="I150" s="9">
        <v>18</v>
      </c>
      <c r="J150" s="9">
        <v>149.56</v>
      </c>
      <c r="K150" s="9">
        <v>117.4</v>
      </c>
      <c r="L150" s="9">
        <v>26362.99</v>
      </c>
      <c r="M150" s="9">
        <v>1711.9</v>
      </c>
      <c r="N150" s="9">
        <v>953.96</v>
      </c>
      <c r="O150" s="9">
        <v>132.77000000000001</v>
      </c>
      <c r="P150" s="9">
        <v>8642.7800000000007</v>
      </c>
      <c r="Q150" s="9">
        <v>574.27</v>
      </c>
      <c r="R150" s="9">
        <v>436.61</v>
      </c>
      <c r="S150" s="77">
        <v>76.02</v>
      </c>
      <c r="T150" s="93">
        <v>5</v>
      </c>
      <c r="U150" s="86">
        <v>4</v>
      </c>
      <c r="V150" s="86">
        <v>4</v>
      </c>
    </row>
    <row r="151" spans="1:22" x14ac:dyDescent="0.25">
      <c r="A151" s="86">
        <v>5</v>
      </c>
      <c r="B151" s="13" t="s">
        <v>190</v>
      </c>
      <c r="C151" s="9">
        <v>365</v>
      </c>
      <c r="D151" s="9">
        <v>353</v>
      </c>
      <c r="E151" s="9">
        <v>16.5</v>
      </c>
      <c r="F151" s="9">
        <v>26.5</v>
      </c>
      <c r="G151" s="9">
        <v>312</v>
      </c>
      <c r="H151" s="9">
        <v>168.25</v>
      </c>
      <c r="I151" s="9">
        <v>20</v>
      </c>
      <c r="J151" s="9">
        <v>242</v>
      </c>
      <c r="K151" s="9">
        <v>190</v>
      </c>
      <c r="L151" s="9">
        <v>58667.44</v>
      </c>
      <c r="M151" s="9">
        <v>3214.7</v>
      </c>
      <c r="N151" s="9">
        <v>1810.04</v>
      </c>
      <c r="O151" s="9">
        <v>155.69999999999999</v>
      </c>
      <c r="P151" s="9">
        <v>19445.3</v>
      </c>
      <c r="Q151" s="9">
        <v>1101.72</v>
      </c>
      <c r="R151" s="9">
        <v>838.34</v>
      </c>
      <c r="S151" s="77">
        <v>89.64</v>
      </c>
      <c r="T151" s="93">
        <v>5</v>
      </c>
      <c r="U151" s="86">
        <v>5</v>
      </c>
      <c r="V151" s="86">
        <v>5</v>
      </c>
    </row>
    <row r="152" spans="1:22" ht="15.75" thickBot="1" x14ac:dyDescent="0.3">
      <c r="A152" s="87">
        <v>6</v>
      </c>
      <c r="B152" s="15" t="s">
        <v>215</v>
      </c>
      <c r="C152" s="16">
        <v>429</v>
      </c>
      <c r="D152" s="16">
        <v>400</v>
      </c>
      <c r="E152" s="16">
        <v>23</v>
      </c>
      <c r="F152" s="16">
        <v>35.5</v>
      </c>
      <c r="G152" s="16">
        <v>358</v>
      </c>
      <c r="H152" s="16">
        <v>188.5</v>
      </c>
      <c r="I152" s="16">
        <v>22</v>
      </c>
      <c r="J152" s="16">
        <v>370.49</v>
      </c>
      <c r="K152" s="16">
        <v>290.8</v>
      </c>
      <c r="L152" s="16">
        <v>120290.27</v>
      </c>
      <c r="M152" s="16">
        <v>5607.9</v>
      </c>
      <c r="N152" s="16">
        <v>3198.49</v>
      </c>
      <c r="O152" s="16">
        <v>180.19</v>
      </c>
      <c r="P152" s="16">
        <v>37914.870000000003</v>
      </c>
      <c r="Q152" s="16">
        <v>1895.74</v>
      </c>
      <c r="R152" s="16">
        <v>1447.08</v>
      </c>
      <c r="S152" s="78">
        <v>101.16</v>
      </c>
      <c r="T152" s="94">
        <v>5</v>
      </c>
      <c r="U152" s="87">
        <v>6</v>
      </c>
      <c r="V152" s="87">
        <v>6</v>
      </c>
    </row>
    <row r="153" spans="1:22" x14ac:dyDescent="0.25">
      <c r="A153" s="85">
        <v>1</v>
      </c>
      <c r="B153" s="10" t="s">
        <v>151</v>
      </c>
      <c r="C153" s="11">
        <v>220</v>
      </c>
      <c r="D153" s="11">
        <v>202</v>
      </c>
      <c r="E153" s="11">
        <v>14</v>
      </c>
      <c r="F153" s="11">
        <v>22</v>
      </c>
      <c r="G153" s="11">
        <v>176</v>
      </c>
      <c r="H153" s="11">
        <v>94</v>
      </c>
      <c r="I153" s="11">
        <v>13</v>
      </c>
      <c r="J153" s="11">
        <v>114.97</v>
      </c>
      <c r="K153" s="11">
        <v>90.3</v>
      </c>
      <c r="L153" s="11">
        <v>9488.15</v>
      </c>
      <c r="M153" s="11">
        <v>862.6</v>
      </c>
      <c r="N153" s="11">
        <v>500.34</v>
      </c>
      <c r="O153" s="11">
        <v>90.84</v>
      </c>
      <c r="P153" s="11">
        <v>3027.75</v>
      </c>
      <c r="Q153" s="11">
        <v>299.77999999999997</v>
      </c>
      <c r="R153" s="11">
        <v>229.45</v>
      </c>
      <c r="S153" s="76">
        <v>51.32</v>
      </c>
      <c r="T153" s="92">
        <v>6</v>
      </c>
      <c r="U153" s="85">
        <v>1</v>
      </c>
      <c r="V153" s="85">
        <v>1</v>
      </c>
    </row>
    <row r="154" spans="1:22" x14ac:dyDescent="0.25">
      <c r="A154" s="86">
        <v>2</v>
      </c>
      <c r="B154" s="13" t="s">
        <v>159</v>
      </c>
      <c r="C154" s="9">
        <v>267</v>
      </c>
      <c r="D154" s="9">
        <v>253</v>
      </c>
      <c r="E154" s="9">
        <v>14</v>
      </c>
      <c r="F154" s="9">
        <v>22.5</v>
      </c>
      <c r="G154" s="9">
        <v>222</v>
      </c>
      <c r="H154" s="9">
        <v>119.5</v>
      </c>
      <c r="I154" s="9">
        <v>16</v>
      </c>
      <c r="J154" s="9">
        <v>147.13</v>
      </c>
      <c r="K154" s="9">
        <v>115.5</v>
      </c>
      <c r="L154" s="9">
        <v>18593.240000000002</v>
      </c>
      <c r="M154" s="9">
        <v>1392.8</v>
      </c>
      <c r="N154" s="9">
        <v>793.96</v>
      </c>
      <c r="O154" s="9">
        <v>112.42</v>
      </c>
      <c r="P154" s="9">
        <v>6080.59</v>
      </c>
      <c r="Q154" s="9">
        <v>480.68</v>
      </c>
      <c r="R154" s="9">
        <v>366.65</v>
      </c>
      <c r="S154" s="77">
        <v>64.290000000000006</v>
      </c>
      <c r="T154" s="93">
        <v>6</v>
      </c>
      <c r="U154" s="86">
        <v>2</v>
      </c>
      <c r="V154" s="86">
        <v>2</v>
      </c>
    </row>
    <row r="155" spans="1:22" x14ac:dyDescent="0.25">
      <c r="A155" s="86">
        <v>3</v>
      </c>
      <c r="B155" s="13" t="s">
        <v>169</v>
      </c>
      <c r="C155" s="9">
        <v>312</v>
      </c>
      <c r="D155" s="9">
        <v>302</v>
      </c>
      <c r="E155" s="9">
        <v>13</v>
      </c>
      <c r="F155" s="9">
        <v>21</v>
      </c>
      <c r="G155" s="9">
        <v>270</v>
      </c>
      <c r="H155" s="9">
        <v>144.5</v>
      </c>
      <c r="I155" s="9">
        <v>18</v>
      </c>
      <c r="J155" s="9">
        <v>164.72</v>
      </c>
      <c r="K155" s="9">
        <v>129.30000000000001</v>
      </c>
      <c r="L155" s="9">
        <v>29508.74</v>
      </c>
      <c r="M155" s="9">
        <v>1891.6</v>
      </c>
      <c r="N155" s="9">
        <v>1059.44</v>
      </c>
      <c r="O155" s="9">
        <v>133.84</v>
      </c>
      <c r="P155" s="9">
        <v>9648.6</v>
      </c>
      <c r="Q155" s="9">
        <v>638.98</v>
      </c>
      <c r="R155" s="9">
        <v>485.99</v>
      </c>
      <c r="S155" s="77">
        <v>76.53</v>
      </c>
      <c r="T155" s="93">
        <v>6</v>
      </c>
      <c r="U155" s="86">
        <v>3</v>
      </c>
      <c r="V155" s="86">
        <v>3</v>
      </c>
    </row>
    <row r="156" spans="1:22" x14ac:dyDescent="0.25">
      <c r="A156" s="86">
        <v>4</v>
      </c>
      <c r="B156" s="13" t="s">
        <v>191</v>
      </c>
      <c r="C156" s="9">
        <v>369</v>
      </c>
      <c r="D156" s="9">
        <v>360</v>
      </c>
      <c r="E156" s="9">
        <v>18</v>
      </c>
      <c r="F156" s="9">
        <v>28.5</v>
      </c>
      <c r="G156" s="9">
        <v>312</v>
      </c>
      <c r="H156" s="9">
        <v>171</v>
      </c>
      <c r="I156" s="9">
        <v>20</v>
      </c>
      <c r="J156" s="9">
        <v>264.79000000000002</v>
      </c>
      <c r="K156" s="9">
        <v>207.9</v>
      </c>
      <c r="L156" s="9">
        <v>64960.86</v>
      </c>
      <c r="M156" s="9">
        <v>3520.9</v>
      </c>
      <c r="N156" s="9">
        <v>1991.8</v>
      </c>
      <c r="O156" s="9">
        <v>156.63</v>
      </c>
      <c r="P156" s="9">
        <v>22183.47</v>
      </c>
      <c r="Q156" s="9">
        <v>1232.42</v>
      </c>
      <c r="R156" s="9">
        <v>938.35</v>
      </c>
      <c r="S156" s="77">
        <v>91.53</v>
      </c>
      <c r="T156" s="93">
        <v>6</v>
      </c>
      <c r="U156" s="86">
        <v>4</v>
      </c>
      <c r="V156" s="86">
        <v>4</v>
      </c>
    </row>
    <row r="157" spans="1:22" ht="15.75" thickBot="1" x14ac:dyDescent="0.3">
      <c r="A157" s="87">
        <v>5</v>
      </c>
      <c r="B157" s="15" t="s">
        <v>216</v>
      </c>
      <c r="C157" s="16">
        <v>438</v>
      </c>
      <c r="D157" s="16">
        <v>370</v>
      </c>
      <c r="E157" s="16">
        <v>25</v>
      </c>
      <c r="F157" s="16">
        <v>40</v>
      </c>
      <c r="G157" s="16">
        <v>358</v>
      </c>
      <c r="H157" s="16">
        <v>172.5</v>
      </c>
      <c r="I157" s="16">
        <v>22</v>
      </c>
      <c r="J157" s="16">
        <v>389.65</v>
      </c>
      <c r="K157" s="16">
        <v>305.89999999999998</v>
      </c>
      <c r="L157" s="16">
        <v>128432.35</v>
      </c>
      <c r="M157" s="16">
        <v>5864.5</v>
      </c>
      <c r="N157" s="16">
        <v>3381.88</v>
      </c>
      <c r="O157" s="16">
        <v>181.55</v>
      </c>
      <c r="P157" s="16">
        <v>33828.589999999997</v>
      </c>
      <c r="Q157" s="16">
        <v>1828.57</v>
      </c>
      <c r="R157" s="16">
        <v>1400.59</v>
      </c>
      <c r="S157" s="78">
        <v>93.18</v>
      </c>
      <c r="T157" s="94">
        <v>6</v>
      </c>
      <c r="U157" s="87">
        <v>5</v>
      </c>
      <c r="V157" s="87">
        <v>5</v>
      </c>
    </row>
    <row r="158" spans="1:22" x14ac:dyDescent="0.25">
      <c r="A158" s="85">
        <v>1</v>
      </c>
      <c r="B158" s="10" t="s">
        <v>152</v>
      </c>
      <c r="C158" s="11">
        <v>226</v>
      </c>
      <c r="D158" s="11">
        <v>203</v>
      </c>
      <c r="E158" s="11">
        <v>16</v>
      </c>
      <c r="F158" s="11">
        <v>25</v>
      </c>
      <c r="G158" s="11">
        <v>176</v>
      </c>
      <c r="H158" s="11">
        <v>93.5</v>
      </c>
      <c r="I158" s="11">
        <v>13</v>
      </c>
      <c r="J158" s="11">
        <v>131.11000000000001</v>
      </c>
      <c r="K158" s="11">
        <v>102.9</v>
      </c>
      <c r="L158" s="11">
        <v>11136.66</v>
      </c>
      <c r="M158" s="11">
        <v>985.6</v>
      </c>
      <c r="N158" s="11">
        <v>578.16</v>
      </c>
      <c r="O158" s="11">
        <v>92.16</v>
      </c>
      <c r="P158" s="11">
        <v>3493.41</v>
      </c>
      <c r="Q158" s="11">
        <v>344.18</v>
      </c>
      <c r="R158" s="11">
        <v>263.98</v>
      </c>
      <c r="S158" s="76">
        <v>51.62</v>
      </c>
      <c r="T158" s="92">
        <v>7</v>
      </c>
      <c r="U158" s="85">
        <v>1</v>
      </c>
      <c r="V158" s="85">
        <v>1</v>
      </c>
    </row>
    <row r="159" spans="1:22" x14ac:dyDescent="0.25">
      <c r="A159" s="86">
        <v>2</v>
      </c>
      <c r="B159" s="13" t="s">
        <v>160</v>
      </c>
      <c r="C159" s="9">
        <v>274</v>
      </c>
      <c r="D159" s="9">
        <v>258</v>
      </c>
      <c r="E159" s="9">
        <v>16</v>
      </c>
      <c r="F159" s="9">
        <v>26</v>
      </c>
      <c r="G159" s="9">
        <v>222</v>
      </c>
      <c r="H159" s="9">
        <v>121</v>
      </c>
      <c r="I159" s="9">
        <v>16</v>
      </c>
      <c r="J159" s="9">
        <v>171.88</v>
      </c>
      <c r="K159" s="9">
        <v>134.9</v>
      </c>
      <c r="L159" s="9">
        <v>22416.62</v>
      </c>
      <c r="M159" s="9">
        <v>1636.3</v>
      </c>
      <c r="N159" s="9">
        <v>942.16</v>
      </c>
      <c r="O159" s="9">
        <v>114.2</v>
      </c>
      <c r="P159" s="9">
        <v>7452.57</v>
      </c>
      <c r="Q159" s="9">
        <v>577.72</v>
      </c>
      <c r="R159" s="9">
        <v>441.04</v>
      </c>
      <c r="S159" s="77">
        <v>65.849999999999994</v>
      </c>
      <c r="T159" s="93">
        <v>7</v>
      </c>
      <c r="U159" s="86">
        <v>2</v>
      </c>
      <c r="V159" s="86">
        <v>2</v>
      </c>
    </row>
    <row r="160" spans="1:22" x14ac:dyDescent="0.25">
      <c r="A160" s="86">
        <v>3</v>
      </c>
      <c r="B160" s="13" t="s">
        <v>170</v>
      </c>
      <c r="C160" s="9">
        <v>316</v>
      </c>
      <c r="D160" s="9">
        <v>302</v>
      </c>
      <c r="E160" s="9">
        <v>14.5</v>
      </c>
      <c r="F160" s="9">
        <v>23</v>
      </c>
      <c r="G160" s="9">
        <v>270</v>
      </c>
      <c r="H160" s="9">
        <v>143.75</v>
      </c>
      <c r="I160" s="9">
        <v>18</v>
      </c>
      <c r="J160" s="9">
        <v>180.85</v>
      </c>
      <c r="K160" s="9">
        <v>142</v>
      </c>
      <c r="L160" s="9">
        <v>32732.42</v>
      </c>
      <c r="M160" s="9">
        <v>2071.6999999999998</v>
      </c>
      <c r="N160" s="9">
        <v>1167.93</v>
      </c>
      <c r="O160" s="9">
        <v>134.53</v>
      </c>
      <c r="P160" s="9">
        <v>10569.09</v>
      </c>
      <c r="Q160" s="9">
        <v>699.94</v>
      </c>
      <c r="R160" s="9">
        <v>533.09</v>
      </c>
      <c r="S160" s="77">
        <v>76.45</v>
      </c>
      <c r="T160" s="93">
        <v>7</v>
      </c>
      <c r="U160" s="86">
        <v>3</v>
      </c>
      <c r="V160" s="86">
        <v>3</v>
      </c>
    </row>
    <row r="161" spans="1:22" x14ac:dyDescent="0.25">
      <c r="A161" s="86">
        <v>4</v>
      </c>
      <c r="B161" s="13" t="s">
        <v>192</v>
      </c>
      <c r="C161" s="9">
        <v>376</v>
      </c>
      <c r="D161" s="9">
        <v>361</v>
      </c>
      <c r="E161" s="9">
        <v>20</v>
      </c>
      <c r="F161" s="9">
        <v>32</v>
      </c>
      <c r="G161" s="9">
        <v>312</v>
      </c>
      <c r="H161" s="9">
        <v>170.5</v>
      </c>
      <c r="I161" s="9">
        <v>20</v>
      </c>
      <c r="J161" s="9">
        <v>296.87</v>
      </c>
      <c r="K161" s="9">
        <v>233.1</v>
      </c>
      <c r="L161" s="9">
        <v>74398.83</v>
      </c>
      <c r="M161" s="9">
        <v>3957.4</v>
      </c>
      <c r="N161" s="9">
        <v>2256.3200000000002</v>
      </c>
      <c r="O161" s="9">
        <v>158.31</v>
      </c>
      <c r="P161" s="9">
        <v>25119.61</v>
      </c>
      <c r="Q161" s="9">
        <v>1391.67</v>
      </c>
      <c r="R161" s="9">
        <v>1060.6500000000001</v>
      </c>
      <c r="S161" s="77">
        <v>91.99</v>
      </c>
      <c r="T161" s="93">
        <v>7</v>
      </c>
      <c r="U161" s="86">
        <v>4</v>
      </c>
      <c r="V161" s="86">
        <v>4</v>
      </c>
    </row>
    <row r="162" spans="1:22" ht="15.75" thickBot="1" x14ac:dyDescent="0.3">
      <c r="A162" s="87">
        <v>5</v>
      </c>
      <c r="B162" s="15" t="s">
        <v>217</v>
      </c>
      <c r="C162" s="16">
        <v>448</v>
      </c>
      <c r="D162" s="16">
        <v>371</v>
      </c>
      <c r="E162" s="16">
        <v>28</v>
      </c>
      <c r="F162" s="16">
        <v>45</v>
      </c>
      <c r="G162" s="16">
        <v>358</v>
      </c>
      <c r="H162" s="16">
        <v>171.5</v>
      </c>
      <c r="I162" s="16">
        <v>22</v>
      </c>
      <c r="J162" s="16">
        <v>438.29</v>
      </c>
      <c r="K162" s="16">
        <v>344.1</v>
      </c>
      <c r="L162" s="16">
        <v>148100.16</v>
      </c>
      <c r="M162" s="16">
        <v>6611.6</v>
      </c>
      <c r="N162" s="16">
        <v>3848.78</v>
      </c>
      <c r="O162" s="16">
        <v>183.82</v>
      </c>
      <c r="P162" s="16">
        <v>38379.67</v>
      </c>
      <c r="Q162" s="16">
        <v>2068.98</v>
      </c>
      <c r="R162" s="16">
        <v>1587.47</v>
      </c>
      <c r="S162" s="78">
        <v>93.58</v>
      </c>
      <c r="T162" s="94">
        <v>7</v>
      </c>
      <c r="U162" s="87">
        <v>5</v>
      </c>
      <c r="V162" s="87">
        <v>5</v>
      </c>
    </row>
    <row r="163" spans="1:22" x14ac:dyDescent="0.25">
      <c r="A163" s="85">
        <v>1</v>
      </c>
      <c r="B163" s="10" t="s">
        <v>153</v>
      </c>
      <c r="C163" s="11">
        <v>234</v>
      </c>
      <c r="D163" s="11">
        <v>203</v>
      </c>
      <c r="E163" s="11">
        <v>18</v>
      </c>
      <c r="F163" s="11">
        <v>29</v>
      </c>
      <c r="G163" s="11">
        <v>176</v>
      </c>
      <c r="H163" s="11">
        <v>92.5</v>
      </c>
      <c r="I163" s="11">
        <v>13</v>
      </c>
      <c r="J163" s="11">
        <v>150.87</v>
      </c>
      <c r="K163" s="11">
        <v>118.4</v>
      </c>
      <c r="L163" s="11">
        <v>13375.48</v>
      </c>
      <c r="M163" s="11">
        <v>1143.2</v>
      </c>
      <c r="N163" s="11">
        <v>679.29</v>
      </c>
      <c r="O163" s="11">
        <v>94.16</v>
      </c>
      <c r="P163" s="11">
        <v>4053.99</v>
      </c>
      <c r="Q163" s="11">
        <v>399.41</v>
      </c>
      <c r="R163" s="11">
        <v>306.76</v>
      </c>
      <c r="S163" s="76">
        <v>51.84</v>
      </c>
      <c r="T163" s="92">
        <v>8</v>
      </c>
      <c r="U163" s="85">
        <v>1</v>
      </c>
      <c r="V163" s="85">
        <v>1</v>
      </c>
    </row>
    <row r="164" spans="1:22" x14ac:dyDescent="0.25">
      <c r="A164" s="86">
        <v>2</v>
      </c>
      <c r="B164" s="13" t="s">
        <v>161</v>
      </c>
      <c r="C164" s="9">
        <v>281</v>
      </c>
      <c r="D164" s="9">
        <v>259</v>
      </c>
      <c r="E164" s="9">
        <v>18</v>
      </c>
      <c r="F164" s="9">
        <v>29.5</v>
      </c>
      <c r="G164" s="9">
        <v>222</v>
      </c>
      <c r="H164" s="9">
        <v>120.5</v>
      </c>
      <c r="I164" s="9">
        <v>16</v>
      </c>
      <c r="J164" s="9">
        <v>194.97</v>
      </c>
      <c r="K164" s="9">
        <v>153.1</v>
      </c>
      <c r="L164" s="9">
        <v>26169.72</v>
      </c>
      <c r="M164" s="9">
        <v>1862.6</v>
      </c>
      <c r="N164" s="9">
        <v>1083.49</v>
      </c>
      <c r="O164" s="9">
        <v>115.86</v>
      </c>
      <c r="P164" s="9">
        <v>8556.67</v>
      </c>
      <c r="Q164" s="9">
        <v>660.75</v>
      </c>
      <c r="R164" s="9">
        <v>505.09</v>
      </c>
      <c r="S164" s="77">
        <v>66.25</v>
      </c>
      <c r="T164" s="93">
        <v>8</v>
      </c>
      <c r="U164" s="86">
        <v>2</v>
      </c>
      <c r="V164" s="86">
        <v>2</v>
      </c>
    </row>
    <row r="165" spans="1:22" x14ac:dyDescent="0.25">
      <c r="A165" s="86">
        <v>3</v>
      </c>
      <c r="B165" s="13" t="s">
        <v>171</v>
      </c>
      <c r="C165" s="9">
        <v>316</v>
      </c>
      <c r="D165" s="9">
        <v>357</v>
      </c>
      <c r="E165" s="9">
        <v>14.5</v>
      </c>
      <c r="F165" s="9">
        <v>23</v>
      </c>
      <c r="G165" s="9">
        <v>270</v>
      </c>
      <c r="H165" s="9">
        <v>171.25</v>
      </c>
      <c r="I165" s="9">
        <v>18</v>
      </c>
      <c r="J165" s="9">
        <v>206.15</v>
      </c>
      <c r="K165" s="9">
        <v>161.80000000000001</v>
      </c>
      <c r="L165" s="9">
        <v>38173.519999999997</v>
      </c>
      <c r="M165" s="9">
        <v>2416.1</v>
      </c>
      <c r="N165" s="9">
        <v>1353.26</v>
      </c>
      <c r="O165" s="9">
        <v>136.08000000000001</v>
      </c>
      <c r="P165" s="9">
        <v>17452.099999999999</v>
      </c>
      <c r="Q165" s="9">
        <v>977.71</v>
      </c>
      <c r="R165" s="9">
        <v>741.5</v>
      </c>
      <c r="S165" s="77">
        <v>92.01</v>
      </c>
      <c r="T165" s="93">
        <v>8</v>
      </c>
      <c r="U165" s="86">
        <v>3</v>
      </c>
      <c r="V165" s="86">
        <v>3</v>
      </c>
    </row>
    <row r="166" spans="1:22" x14ac:dyDescent="0.25">
      <c r="A166" s="86">
        <v>4</v>
      </c>
      <c r="B166" s="13" t="s">
        <v>193</v>
      </c>
      <c r="C166" s="9">
        <v>382</v>
      </c>
      <c r="D166" s="9">
        <v>362</v>
      </c>
      <c r="E166" s="9">
        <v>22</v>
      </c>
      <c r="F166" s="9">
        <v>35</v>
      </c>
      <c r="G166" s="9">
        <v>312</v>
      </c>
      <c r="H166" s="9">
        <v>170</v>
      </c>
      <c r="I166" s="9">
        <v>20</v>
      </c>
      <c r="J166" s="9">
        <v>325.47000000000003</v>
      </c>
      <c r="K166" s="9">
        <v>255.5</v>
      </c>
      <c r="L166" s="9">
        <v>82894.78</v>
      </c>
      <c r="M166" s="9">
        <v>4340</v>
      </c>
      <c r="N166" s="9">
        <v>2491.96</v>
      </c>
      <c r="O166" s="9">
        <v>159.59</v>
      </c>
      <c r="P166" s="9">
        <v>27708.51</v>
      </c>
      <c r="Q166" s="9">
        <v>1530.86</v>
      </c>
      <c r="R166" s="9">
        <v>1168.17</v>
      </c>
      <c r="S166" s="77">
        <v>92.27</v>
      </c>
      <c r="T166" s="93">
        <v>8</v>
      </c>
      <c r="U166" s="86">
        <v>4</v>
      </c>
      <c r="V166" s="86">
        <v>4</v>
      </c>
    </row>
    <row r="167" spans="1:22" ht="15.75" thickBot="1" x14ac:dyDescent="0.3">
      <c r="A167" s="87">
        <v>5</v>
      </c>
      <c r="B167" s="15" t="s">
        <v>218</v>
      </c>
      <c r="C167" s="16">
        <v>458</v>
      </c>
      <c r="D167" s="16">
        <v>372</v>
      </c>
      <c r="E167" s="16">
        <v>31</v>
      </c>
      <c r="F167" s="16">
        <v>50</v>
      </c>
      <c r="G167" s="16">
        <v>358</v>
      </c>
      <c r="H167" s="16">
        <v>170.5</v>
      </c>
      <c r="I167" s="16">
        <v>22</v>
      </c>
      <c r="J167" s="16">
        <v>487.13</v>
      </c>
      <c r="K167" s="16">
        <v>382.4</v>
      </c>
      <c r="L167" s="16">
        <v>168699.38</v>
      </c>
      <c r="M167" s="16">
        <v>7366.8</v>
      </c>
      <c r="N167" s="16">
        <v>4327.2</v>
      </c>
      <c r="O167" s="16">
        <v>186.09</v>
      </c>
      <c r="P167" s="16">
        <v>43005.94</v>
      </c>
      <c r="Q167" s="16">
        <v>2312.15</v>
      </c>
      <c r="R167" s="16">
        <v>1777.05</v>
      </c>
      <c r="S167" s="78">
        <v>93.96</v>
      </c>
      <c r="T167" s="94">
        <v>8</v>
      </c>
      <c r="U167" s="87">
        <v>5</v>
      </c>
      <c r="V167" s="87">
        <v>5</v>
      </c>
    </row>
    <row r="168" spans="1:22" x14ac:dyDescent="0.25">
      <c r="A168" s="85">
        <v>1</v>
      </c>
      <c r="B168" s="10" t="s">
        <v>162</v>
      </c>
      <c r="C168" s="11">
        <v>288</v>
      </c>
      <c r="D168" s="11">
        <v>260</v>
      </c>
      <c r="E168" s="11">
        <v>20</v>
      </c>
      <c r="F168" s="11">
        <v>33</v>
      </c>
      <c r="G168" s="11">
        <v>222</v>
      </c>
      <c r="H168" s="11">
        <v>120</v>
      </c>
      <c r="I168" s="11">
        <v>16</v>
      </c>
      <c r="J168" s="11">
        <v>218.2</v>
      </c>
      <c r="K168" s="11">
        <v>171.3</v>
      </c>
      <c r="L168" s="11">
        <v>30128.76</v>
      </c>
      <c r="M168" s="11">
        <v>2092.3000000000002</v>
      </c>
      <c r="N168" s="11">
        <v>1228.96</v>
      </c>
      <c r="O168" s="11">
        <v>117.51</v>
      </c>
      <c r="P168" s="11">
        <v>9685.85</v>
      </c>
      <c r="Q168" s="11">
        <v>745.07</v>
      </c>
      <c r="R168" s="11">
        <v>570.29</v>
      </c>
      <c r="S168" s="76">
        <v>66.63</v>
      </c>
      <c r="T168" s="92">
        <v>9</v>
      </c>
      <c r="U168" s="85">
        <v>1</v>
      </c>
      <c r="V168" s="85">
        <v>1</v>
      </c>
    </row>
    <row r="169" spans="1:22" x14ac:dyDescent="0.25">
      <c r="A169" s="86">
        <v>2</v>
      </c>
      <c r="B169" s="13" t="s">
        <v>172</v>
      </c>
      <c r="C169" s="9">
        <v>322</v>
      </c>
      <c r="D169" s="9">
        <v>358</v>
      </c>
      <c r="E169" s="9">
        <v>16</v>
      </c>
      <c r="F169" s="9">
        <v>26</v>
      </c>
      <c r="G169" s="9">
        <v>270</v>
      </c>
      <c r="H169" s="9">
        <v>171</v>
      </c>
      <c r="I169" s="9">
        <v>18</v>
      </c>
      <c r="J169" s="9">
        <v>232.14</v>
      </c>
      <c r="K169" s="9">
        <v>182.2</v>
      </c>
      <c r="L169" s="9">
        <v>43983.21</v>
      </c>
      <c r="M169" s="9">
        <v>2731.9</v>
      </c>
      <c r="N169" s="9">
        <v>1541.6</v>
      </c>
      <c r="O169" s="9">
        <v>137.65</v>
      </c>
      <c r="P169" s="9">
        <v>19896.060000000001</v>
      </c>
      <c r="Q169" s="9">
        <v>1111.51</v>
      </c>
      <c r="R169" s="9">
        <v>843.38</v>
      </c>
      <c r="S169" s="77">
        <v>92.58</v>
      </c>
      <c r="T169" s="93">
        <v>9</v>
      </c>
      <c r="U169" s="86">
        <v>2</v>
      </c>
      <c r="V169" s="86">
        <v>2</v>
      </c>
    </row>
    <row r="170" spans="1:22" x14ac:dyDescent="0.25">
      <c r="A170" s="86">
        <v>3</v>
      </c>
      <c r="B170" s="13" t="s">
        <v>194</v>
      </c>
      <c r="C170" s="9">
        <v>389</v>
      </c>
      <c r="D170" s="9">
        <v>363</v>
      </c>
      <c r="E170" s="9">
        <v>24</v>
      </c>
      <c r="F170" s="9">
        <v>38.5</v>
      </c>
      <c r="G170" s="9">
        <v>312</v>
      </c>
      <c r="H170" s="9">
        <v>169.5</v>
      </c>
      <c r="I170" s="9">
        <v>20</v>
      </c>
      <c r="J170" s="9">
        <v>357.82</v>
      </c>
      <c r="K170" s="9">
        <v>280.89999999999998</v>
      </c>
      <c r="L170" s="9">
        <v>93053.119999999995</v>
      </c>
      <c r="M170" s="9">
        <v>4784.2</v>
      </c>
      <c r="N170" s="9">
        <v>2767.25</v>
      </c>
      <c r="O170" s="9">
        <v>161.26</v>
      </c>
      <c r="P170" s="9">
        <v>30738.03</v>
      </c>
      <c r="Q170" s="9">
        <v>1693.56</v>
      </c>
      <c r="R170" s="9">
        <v>1293.57</v>
      </c>
      <c r="S170" s="77">
        <v>92.68</v>
      </c>
      <c r="T170" s="93">
        <v>9</v>
      </c>
      <c r="U170" s="86">
        <v>3</v>
      </c>
      <c r="V170" s="86">
        <v>3</v>
      </c>
    </row>
    <row r="171" spans="1:22" ht="15.75" thickBot="1" x14ac:dyDescent="0.3">
      <c r="A171" s="87">
        <v>4</v>
      </c>
      <c r="B171" s="15" t="s">
        <v>219</v>
      </c>
      <c r="C171" s="16">
        <v>470</v>
      </c>
      <c r="D171" s="16">
        <v>373</v>
      </c>
      <c r="E171" s="16">
        <v>35</v>
      </c>
      <c r="F171" s="16">
        <v>56</v>
      </c>
      <c r="G171" s="16">
        <v>358</v>
      </c>
      <c r="H171" s="16">
        <v>169</v>
      </c>
      <c r="I171" s="16">
        <v>22</v>
      </c>
      <c r="J171" s="16">
        <v>547.21</v>
      </c>
      <c r="K171" s="16">
        <v>429.6</v>
      </c>
      <c r="L171" s="16">
        <v>194740.01</v>
      </c>
      <c r="M171" s="16">
        <v>8286.7999999999993</v>
      </c>
      <c r="N171" s="16">
        <v>4920.7</v>
      </c>
      <c r="O171" s="16">
        <v>188.65</v>
      </c>
      <c r="P171" s="16">
        <v>48584.93</v>
      </c>
      <c r="Q171" s="16">
        <v>2605.09</v>
      </c>
      <c r="R171" s="16">
        <v>2007.28</v>
      </c>
      <c r="S171" s="78">
        <v>94.23</v>
      </c>
      <c r="T171" s="94">
        <v>9</v>
      </c>
      <c r="U171" s="87">
        <v>4</v>
      </c>
      <c r="V171" s="87">
        <v>4</v>
      </c>
    </row>
    <row r="172" spans="1:22" x14ac:dyDescent="0.25">
      <c r="A172" s="85">
        <v>1</v>
      </c>
      <c r="B172" s="10" t="s">
        <v>163</v>
      </c>
      <c r="C172" s="11">
        <v>298</v>
      </c>
      <c r="D172" s="11">
        <v>261</v>
      </c>
      <c r="E172" s="11">
        <v>23</v>
      </c>
      <c r="F172" s="11">
        <v>38</v>
      </c>
      <c r="G172" s="11">
        <v>222</v>
      </c>
      <c r="H172" s="11">
        <v>119</v>
      </c>
      <c r="I172" s="11">
        <v>16</v>
      </c>
      <c r="J172" s="11">
        <v>251.62</v>
      </c>
      <c r="K172" s="11">
        <v>197.5</v>
      </c>
      <c r="L172" s="11">
        <v>36112.370000000003</v>
      </c>
      <c r="M172" s="11">
        <v>2423.6999999999998</v>
      </c>
      <c r="N172" s="11">
        <v>1442.84</v>
      </c>
      <c r="O172" s="11">
        <v>119.8</v>
      </c>
      <c r="P172" s="11">
        <v>11288.1</v>
      </c>
      <c r="Q172" s="11">
        <v>864.99</v>
      </c>
      <c r="R172" s="11">
        <v>663.49</v>
      </c>
      <c r="S172" s="76">
        <v>66.98</v>
      </c>
      <c r="T172" s="92">
        <v>10</v>
      </c>
      <c r="U172" s="85">
        <v>1</v>
      </c>
      <c r="V172" s="85">
        <v>1</v>
      </c>
    </row>
    <row r="173" spans="1:22" x14ac:dyDescent="0.25">
      <c r="A173" s="86">
        <v>2</v>
      </c>
      <c r="B173" s="13" t="s">
        <v>173</v>
      </c>
      <c r="C173" s="9">
        <v>328</v>
      </c>
      <c r="D173" s="9">
        <v>359</v>
      </c>
      <c r="E173" s="9">
        <v>18</v>
      </c>
      <c r="F173" s="9">
        <v>29</v>
      </c>
      <c r="G173" s="9">
        <v>270</v>
      </c>
      <c r="H173" s="9">
        <v>170.5</v>
      </c>
      <c r="I173" s="9">
        <v>18</v>
      </c>
      <c r="J173" s="9">
        <v>259.60000000000002</v>
      </c>
      <c r="K173" s="9">
        <v>203.8</v>
      </c>
      <c r="L173" s="9">
        <v>50113.52</v>
      </c>
      <c r="M173" s="9">
        <v>3055.7</v>
      </c>
      <c r="N173" s="9">
        <v>1738.68</v>
      </c>
      <c r="O173" s="9">
        <v>138.94</v>
      </c>
      <c r="P173" s="9">
        <v>22381.16</v>
      </c>
      <c r="Q173" s="9">
        <v>1246.8599999999999</v>
      </c>
      <c r="R173" s="9">
        <v>947.13</v>
      </c>
      <c r="S173" s="77">
        <v>92.85</v>
      </c>
      <c r="T173" s="93">
        <v>10</v>
      </c>
      <c r="U173" s="86">
        <v>2</v>
      </c>
      <c r="V173" s="86">
        <v>2</v>
      </c>
    </row>
    <row r="174" spans="1:22" x14ac:dyDescent="0.25">
      <c r="A174" s="86">
        <v>3</v>
      </c>
      <c r="B174" s="13" t="s">
        <v>195</v>
      </c>
      <c r="C174" s="9">
        <v>396</v>
      </c>
      <c r="D174" s="9">
        <v>364</v>
      </c>
      <c r="E174" s="9">
        <v>26.5</v>
      </c>
      <c r="F174" s="9">
        <v>42</v>
      </c>
      <c r="G174" s="9">
        <v>312</v>
      </c>
      <c r="H174" s="9">
        <v>168.75</v>
      </c>
      <c r="I174" s="9">
        <v>20</v>
      </c>
      <c r="J174" s="9">
        <v>391.87</v>
      </c>
      <c r="K174" s="9">
        <v>307.60000000000002</v>
      </c>
      <c r="L174" s="9">
        <v>103736.94</v>
      </c>
      <c r="M174" s="9">
        <v>5239.2</v>
      </c>
      <c r="N174" s="9">
        <v>3054.44</v>
      </c>
      <c r="O174" s="9">
        <v>162.69999999999999</v>
      </c>
      <c r="P174" s="9">
        <v>33819.629999999997</v>
      </c>
      <c r="Q174" s="9">
        <v>1858.22</v>
      </c>
      <c r="R174" s="9">
        <v>1421.64</v>
      </c>
      <c r="S174" s="77">
        <v>92.9</v>
      </c>
      <c r="T174" s="93">
        <v>10</v>
      </c>
      <c r="U174" s="86">
        <v>3</v>
      </c>
      <c r="V174" s="86">
        <v>3</v>
      </c>
    </row>
    <row r="175" spans="1:22" ht="15.75" thickBot="1" x14ac:dyDescent="0.3">
      <c r="A175" s="87">
        <v>4</v>
      </c>
      <c r="B175" s="15" t="s">
        <v>220</v>
      </c>
      <c r="C175" s="16">
        <v>484</v>
      </c>
      <c r="D175" s="16">
        <v>374</v>
      </c>
      <c r="E175" s="16">
        <v>39</v>
      </c>
      <c r="F175" s="16">
        <v>63</v>
      </c>
      <c r="G175" s="16">
        <v>358</v>
      </c>
      <c r="H175" s="16">
        <v>167.5</v>
      </c>
      <c r="I175" s="16">
        <v>22</v>
      </c>
      <c r="J175" s="16">
        <v>615.01</v>
      </c>
      <c r="K175" s="16">
        <v>482.8</v>
      </c>
      <c r="L175" s="16">
        <v>226537.95</v>
      </c>
      <c r="M175" s="16">
        <v>9361.1</v>
      </c>
      <c r="N175" s="16">
        <v>5620.76</v>
      </c>
      <c r="O175" s="16">
        <v>191.92</v>
      </c>
      <c r="P175" s="16">
        <v>55131.74</v>
      </c>
      <c r="Q175" s="16">
        <v>2948.22</v>
      </c>
      <c r="R175" s="16">
        <v>2276.1799999999998</v>
      </c>
      <c r="S175" s="78">
        <v>94.68</v>
      </c>
      <c r="T175" s="94">
        <v>10</v>
      </c>
      <c r="U175" s="87">
        <v>4</v>
      </c>
      <c r="V175" s="87">
        <v>4</v>
      </c>
    </row>
    <row r="176" spans="1:22" x14ac:dyDescent="0.25">
      <c r="A176" s="85">
        <v>1</v>
      </c>
      <c r="B176" s="10" t="s">
        <v>174</v>
      </c>
      <c r="C176" s="11">
        <v>334</v>
      </c>
      <c r="D176" s="11">
        <v>360</v>
      </c>
      <c r="E176" s="11">
        <v>20</v>
      </c>
      <c r="F176" s="11">
        <v>32</v>
      </c>
      <c r="G176" s="11">
        <v>270</v>
      </c>
      <c r="H176" s="11">
        <v>170</v>
      </c>
      <c r="I176" s="11">
        <v>18</v>
      </c>
      <c r="J176" s="11">
        <v>287.18</v>
      </c>
      <c r="K176" s="11">
        <v>225.4</v>
      </c>
      <c r="L176" s="11">
        <v>56488.07</v>
      </c>
      <c r="M176" s="11">
        <v>3382.5</v>
      </c>
      <c r="N176" s="11">
        <v>1939.98</v>
      </c>
      <c r="O176" s="11">
        <v>140.25</v>
      </c>
      <c r="P176" s="11">
        <v>24906.98</v>
      </c>
      <c r="Q176" s="11">
        <v>1383.72</v>
      </c>
      <c r="R176" s="11">
        <v>1052.25</v>
      </c>
      <c r="S176" s="76">
        <v>93.13</v>
      </c>
      <c r="T176" s="92">
        <v>11</v>
      </c>
      <c r="U176" s="85">
        <v>1</v>
      </c>
      <c r="V176" s="85">
        <v>1</v>
      </c>
    </row>
    <row r="177" spans="1:22" x14ac:dyDescent="0.25">
      <c r="A177" s="86">
        <v>2</v>
      </c>
      <c r="B177" s="13" t="s">
        <v>196</v>
      </c>
      <c r="C177" s="9">
        <v>404</v>
      </c>
      <c r="D177" s="9">
        <v>374</v>
      </c>
      <c r="E177" s="9">
        <v>29</v>
      </c>
      <c r="F177" s="9">
        <v>46</v>
      </c>
      <c r="G177" s="9">
        <v>312</v>
      </c>
      <c r="H177" s="9">
        <v>172.5</v>
      </c>
      <c r="I177" s="9">
        <v>20</v>
      </c>
      <c r="J177" s="9">
        <v>437.99</v>
      </c>
      <c r="K177" s="9">
        <v>343.8</v>
      </c>
      <c r="L177" s="9">
        <v>118982.06</v>
      </c>
      <c r="M177" s="9">
        <v>5890.2</v>
      </c>
      <c r="N177" s="9">
        <v>3458.4</v>
      </c>
      <c r="O177" s="9">
        <v>164.82</v>
      </c>
      <c r="P177" s="9">
        <v>40183.360000000001</v>
      </c>
      <c r="Q177" s="9">
        <v>2148.84</v>
      </c>
      <c r="R177" s="9">
        <v>1644.63</v>
      </c>
      <c r="S177" s="77">
        <v>95.78</v>
      </c>
      <c r="T177" s="93">
        <v>11</v>
      </c>
      <c r="U177" s="86">
        <v>2</v>
      </c>
      <c r="V177" s="86">
        <v>2</v>
      </c>
    </row>
    <row r="178" spans="1:22" ht="15.75" thickBot="1" x14ac:dyDescent="0.3">
      <c r="A178" s="87">
        <v>3</v>
      </c>
      <c r="B178" s="15" t="s">
        <v>221</v>
      </c>
      <c r="C178" s="16">
        <v>494</v>
      </c>
      <c r="D178" s="16">
        <v>392</v>
      </c>
      <c r="E178" s="16">
        <v>43</v>
      </c>
      <c r="F178" s="16">
        <v>68</v>
      </c>
      <c r="G178" s="16">
        <v>358</v>
      </c>
      <c r="H178" s="16">
        <v>174.5</v>
      </c>
      <c r="I178" s="16">
        <v>22</v>
      </c>
      <c r="J178" s="16">
        <v>691.21</v>
      </c>
      <c r="K178" s="16">
        <v>542.6</v>
      </c>
      <c r="L178" s="16">
        <v>261626.63</v>
      </c>
      <c r="M178" s="16">
        <v>10592.2</v>
      </c>
      <c r="N178" s="16">
        <v>6402.77</v>
      </c>
      <c r="O178" s="16">
        <v>194.55</v>
      </c>
      <c r="P178" s="16">
        <v>68534.679999999993</v>
      </c>
      <c r="Q178" s="16">
        <v>3496.67</v>
      </c>
      <c r="R178" s="16">
        <v>2700.52</v>
      </c>
      <c r="S178" s="78">
        <v>99.57</v>
      </c>
      <c r="T178" s="94">
        <v>11</v>
      </c>
      <c r="U178" s="87">
        <v>3</v>
      </c>
      <c r="V178" s="87">
        <v>3</v>
      </c>
    </row>
    <row r="179" spans="1:22" x14ac:dyDescent="0.25">
      <c r="A179" s="85">
        <v>1</v>
      </c>
      <c r="B179" s="10" t="s">
        <v>175</v>
      </c>
      <c r="C179" s="11">
        <v>341</v>
      </c>
      <c r="D179" s="11">
        <v>361</v>
      </c>
      <c r="E179" s="11">
        <v>22</v>
      </c>
      <c r="F179" s="11">
        <v>35.5</v>
      </c>
      <c r="G179" s="11">
        <v>270</v>
      </c>
      <c r="H179" s="11">
        <v>169.5</v>
      </c>
      <c r="I179" s="11">
        <v>18</v>
      </c>
      <c r="J179" s="11">
        <v>318.49</v>
      </c>
      <c r="K179" s="11">
        <v>250</v>
      </c>
      <c r="L179" s="11">
        <v>64158.87</v>
      </c>
      <c r="M179" s="11">
        <v>3763</v>
      </c>
      <c r="N179" s="11">
        <v>2176.2600000000002</v>
      </c>
      <c r="O179" s="11">
        <v>141.93</v>
      </c>
      <c r="P179" s="11">
        <v>27866.03</v>
      </c>
      <c r="Q179" s="11">
        <v>1543.82</v>
      </c>
      <c r="R179" s="11">
        <v>1175.02</v>
      </c>
      <c r="S179" s="76">
        <v>93.54</v>
      </c>
      <c r="T179" s="92">
        <v>12</v>
      </c>
      <c r="U179" s="85">
        <v>1</v>
      </c>
      <c r="V179" s="85">
        <v>1</v>
      </c>
    </row>
    <row r="180" spans="1:22" x14ac:dyDescent="0.25">
      <c r="A180" s="86">
        <v>2</v>
      </c>
      <c r="B180" s="13" t="s">
        <v>197</v>
      </c>
      <c r="C180" s="9">
        <v>414</v>
      </c>
      <c r="D180" s="9">
        <v>375</v>
      </c>
      <c r="E180" s="9">
        <v>32</v>
      </c>
      <c r="F180" s="9">
        <v>51</v>
      </c>
      <c r="G180" s="9">
        <v>312</v>
      </c>
      <c r="H180" s="9">
        <v>171.5</v>
      </c>
      <c r="I180" s="9">
        <v>20</v>
      </c>
      <c r="J180" s="9">
        <v>485.77</v>
      </c>
      <c r="K180" s="9">
        <v>381.3</v>
      </c>
      <c r="L180" s="9">
        <v>135721.10999999999</v>
      </c>
      <c r="M180" s="9">
        <v>6556.6</v>
      </c>
      <c r="N180" s="9">
        <v>3886.58</v>
      </c>
      <c r="O180" s="9">
        <v>167.15</v>
      </c>
      <c r="P180" s="9">
        <v>44924.28</v>
      </c>
      <c r="Q180" s="9">
        <v>2395.96</v>
      </c>
      <c r="R180" s="9">
        <v>1836.42</v>
      </c>
      <c r="S180" s="77">
        <v>96.17</v>
      </c>
      <c r="T180" s="93">
        <v>12</v>
      </c>
      <c r="U180" s="86">
        <v>2</v>
      </c>
      <c r="V180" s="86">
        <v>2</v>
      </c>
    </row>
    <row r="181" spans="1:22" ht="15.75" thickBot="1" x14ac:dyDescent="0.3">
      <c r="A181" s="87">
        <v>3</v>
      </c>
      <c r="B181" s="15" t="s">
        <v>222</v>
      </c>
      <c r="C181" s="16">
        <v>510</v>
      </c>
      <c r="D181" s="16">
        <v>393</v>
      </c>
      <c r="E181" s="16">
        <v>48</v>
      </c>
      <c r="F181" s="16">
        <v>76</v>
      </c>
      <c r="G181" s="16">
        <v>358</v>
      </c>
      <c r="H181" s="16">
        <v>172.5</v>
      </c>
      <c r="I181" s="16">
        <v>22</v>
      </c>
      <c r="J181" s="16">
        <v>773.35</v>
      </c>
      <c r="K181" s="16">
        <v>607.1</v>
      </c>
      <c r="L181" s="16">
        <v>303779.05</v>
      </c>
      <c r="M181" s="16">
        <v>11912.9</v>
      </c>
      <c r="N181" s="16">
        <v>7286.5</v>
      </c>
      <c r="O181" s="16">
        <v>198.19</v>
      </c>
      <c r="P181" s="16">
        <v>77250.09</v>
      </c>
      <c r="Q181" s="16">
        <v>3931.3</v>
      </c>
      <c r="R181" s="16">
        <v>3043.64</v>
      </c>
      <c r="S181" s="78">
        <v>99.94</v>
      </c>
      <c r="T181" s="94">
        <v>12</v>
      </c>
      <c r="U181" s="87">
        <v>3</v>
      </c>
      <c r="V181" s="87">
        <v>3</v>
      </c>
    </row>
    <row r="182" spans="1:22" x14ac:dyDescent="0.25">
      <c r="A182" s="85">
        <v>1</v>
      </c>
      <c r="B182" s="10" t="s">
        <v>176</v>
      </c>
      <c r="C182" s="11">
        <v>350</v>
      </c>
      <c r="D182" s="11">
        <v>362</v>
      </c>
      <c r="E182" s="11">
        <v>24</v>
      </c>
      <c r="F182" s="11">
        <v>40</v>
      </c>
      <c r="G182" s="11">
        <v>270</v>
      </c>
      <c r="H182" s="11">
        <v>169</v>
      </c>
      <c r="I182" s="11">
        <v>18</v>
      </c>
      <c r="J182" s="11">
        <v>357.18</v>
      </c>
      <c r="K182" s="11">
        <v>280.39999999999998</v>
      </c>
      <c r="L182" s="11">
        <v>74376.59</v>
      </c>
      <c r="M182" s="11">
        <v>4250.1000000000004</v>
      </c>
      <c r="N182" s="11">
        <v>2481.31</v>
      </c>
      <c r="O182" s="11">
        <v>144.30000000000001</v>
      </c>
      <c r="P182" s="11">
        <v>31663.84</v>
      </c>
      <c r="Q182" s="11">
        <v>1749.38</v>
      </c>
      <c r="R182" s="11">
        <v>1332.11</v>
      </c>
      <c r="S182" s="76">
        <v>94.15</v>
      </c>
      <c r="T182" s="92">
        <v>13</v>
      </c>
      <c r="U182" s="85">
        <v>1</v>
      </c>
      <c r="V182" s="85">
        <v>1</v>
      </c>
    </row>
    <row r="183" spans="1:22" x14ac:dyDescent="0.25">
      <c r="A183" s="86">
        <v>2</v>
      </c>
      <c r="B183" s="13" t="s">
        <v>198</v>
      </c>
      <c r="C183" s="9">
        <v>424</v>
      </c>
      <c r="D183" s="9">
        <v>376</v>
      </c>
      <c r="E183" s="9">
        <v>35</v>
      </c>
      <c r="F183" s="9">
        <v>56</v>
      </c>
      <c r="G183" s="9">
        <v>312</v>
      </c>
      <c r="H183" s="9">
        <v>170.5</v>
      </c>
      <c r="I183" s="9">
        <v>20</v>
      </c>
      <c r="J183" s="9">
        <v>533.75</v>
      </c>
      <c r="K183" s="9">
        <v>419</v>
      </c>
      <c r="L183" s="9">
        <v>153322.14000000001</v>
      </c>
      <c r="M183" s="9">
        <v>7232.2</v>
      </c>
      <c r="N183" s="9">
        <v>4326.2</v>
      </c>
      <c r="O183" s="9">
        <v>169.49</v>
      </c>
      <c r="P183" s="9">
        <v>49742.080000000002</v>
      </c>
      <c r="Q183" s="9">
        <v>2645.86</v>
      </c>
      <c r="R183" s="9">
        <v>2030.81</v>
      </c>
      <c r="S183" s="77">
        <v>96.54</v>
      </c>
      <c r="T183" s="93">
        <v>13</v>
      </c>
      <c r="U183" s="86">
        <v>2</v>
      </c>
      <c r="V183" s="86">
        <v>2</v>
      </c>
    </row>
    <row r="184" spans="1:22" ht="15.75" thickBot="1" x14ac:dyDescent="0.3">
      <c r="A184" s="87">
        <v>3</v>
      </c>
      <c r="B184" s="15" t="s">
        <v>223</v>
      </c>
      <c r="C184" s="16">
        <v>528</v>
      </c>
      <c r="D184" s="16">
        <v>394</v>
      </c>
      <c r="E184" s="16">
        <v>53</v>
      </c>
      <c r="F184" s="16">
        <v>85</v>
      </c>
      <c r="G184" s="16">
        <v>358</v>
      </c>
      <c r="H184" s="16">
        <v>170.5</v>
      </c>
      <c r="I184" s="16">
        <v>22</v>
      </c>
      <c r="J184" s="16">
        <v>863.69</v>
      </c>
      <c r="K184" s="16">
        <v>678</v>
      </c>
      <c r="L184" s="16">
        <v>354176.39</v>
      </c>
      <c r="M184" s="16">
        <v>13415.8</v>
      </c>
      <c r="N184" s="16">
        <v>8303.2900000000009</v>
      </c>
      <c r="O184" s="16">
        <v>202.5</v>
      </c>
      <c r="P184" s="16">
        <v>87133.42</v>
      </c>
      <c r="Q184" s="16">
        <v>4423.0200000000004</v>
      </c>
      <c r="R184" s="16">
        <v>3430.99</v>
      </c>
      <c r="S184" s="78">
        <v>100.44</v>
      </c>
      <c r="T184" s="94">
        <v>13</v>
      </c>
      <c r="U184" s="87">
        <v>3</v>
      </c>
      <c r="V184" s="87">
        <v>3</v>
      </c>
    </row>
    <row r="185" spans="1:22" x14ac:dyDescent="0.25">
      <c r="A185" s="97">
        <v>1</v>
      </c>
      <c r="B185" s="84" t="s">
        <v>177</v>
      </c>
      <c r="C185" s="84">
        <v>356</v>
      </c>
      <c r="D185" s="84">
        <v>371</v>
      </c>
      <c r="E185" s="84">
        <v>27</v>
      </c>
      <c r="F185" s="84">
        <v>43</v>
      </c>
      <c r="G185" s="84">
        <v>270</v>
      </c>
      <c r="H185" s="84">
        <v>172</v>
      </c>
      <c r="I185" s="84">
        <v>18</v>
      </c>
      <c r="J185" s="84">
        <v>394.74</v>
      </c>
      <c r="K185" s="84">
        <v>309.89999999999998</v>
      </c>
      <c r="L185" s="84">
        <v>83542.720000000001</v>
      </c>
      <c r="M185" s="84">
        <v>4693.3999999999996</v>
      </c>
      <c r="N185" s="84">
        <v>2760.9</v>
      </c>
      <c r="O185" s="84">
        <v>145.47999999999999</v>
      </c>
      <c r="P185" s="84">
        <v>36649.589999999997</v>
      </c>
      <c r="Q185" s="84">
        <v>1975.72</v>
      </c>
      <c r="R185" s="84">
        <v>1506.68</v>
      </c>
      <c r="S185" s="91">
        <v>96.36</v>
      </c>
      <c r="T185" s="96">
        <v>14</v>
      </c>
      <c r="U185" s="97">
        <v>1</v>
      </c>
      <c r="V185" s="97">
        <v>1</v>
      </c>
    </row>
    <row r="186" spans="1:22" x14ac:dyDescent="0.25">
      <c r="A186" s="86">
        <v>2</v>
      </c>
      <c r="B186" s="9" t="s">
        <v>199</v>
      </c>
      <c r="C186" s="9">
        <v>434</v>
      </c>
      <c r="D186" s="9">
        <v>377</v>
      </c>
      <c r="E186" s="9">
        <v>38</v>
      </c>
      <c r="F186" s="9">
        <v>61</v>
      </c>
      <c r="G186" s="9">
        <v>312</v>
      </c>
      <c r="H186" s="9">
        <v>169.5</v>
      </c>
      <c r="I186" s="9">
        <v>20</v>
      </c>
      <c r="J186" s="9">
        <v>581.92999999999995</v>
      </c>
      <c r="K186" s="9">
        <v>456.8</v>
      </c>
      <c r="L186" s="9">
        <v>171810.18</v>
      </c>
      <c r="M186" s="9">
        <v>7917.5</v>
      </c>
      <c r="N186" s="9">
        <v>4777.34</v>
      </c>
      <c r="O186" s="9">
        <v>171.83</v>
      </c>
      <c r="P186" s="9">
        <v>54637.74</v>
      </c>
      <c r="Q186" s="9">
        <v>2898.55</v>
      </c>
      <c r="R186" s="9">
        <v>2227.81</v>
      </c>
      <c r="S186" s="77">
        <v>96.9</v>
      </c>
      <c r="T186" s="93">
        <v>14</v>
      </c>
      <c r="U186" s="86">
        <v>2</v>
      </c>
      <c r="V186" s="86">
        <v>2</v>
      </c>
    </row>
    <row r="187" spans="1:22" ht="15.75" thickBot="1" x14ac:dyDescent="0.3">
      <c r="A187" s="99">
        <v>3</v>
      </c>
      <c r="B187" s="19" t="s">
        <v>224</v>
      </c>
      <c r="C187" s="19">
        <v>548</v>
      </c>
      <c r="D187" s="19">
        <v>395</v>
      </c>
      <c r="E187" s="19">
        <v>59</v>
      </c>
      <c r="F187" s="19">
        <v>95</v>
      </c>
      <c r="G187" s="19">
        <v>358</v>
      </c>
      <c r="H187" s="19">
        <v>168</v>
      </c>
      <c r="I187" s="19">
        <v>22</v>
      </c>
      <c r="J187" s="19">
        <v>965.87</v>
      </c>
      <c r="K187" s="19">
        <v>758.2</v>
      </c>
      <c r="L187" s="19">
        <v>414486.6</v>
      </c>
      <c r="M187" s="19">
        <v>15127.3</v>
      </c>
      <c r="N187" s="19">
        <v>9480.7900000000009</v>
      </c>
      <c r="O187" s="19">
        <v>207.15</v>
      </c>
      <c r="P187" s="19">
        <v>98243.26</v>
      </c>
      <c r="Q187" s="19">
        <v>4974.34</v>
      </c>
      <c r="R187" s="19">
        <v>3868.52</v>
      </c>
      <c r="S187" s="90">
        <v>100.85</v>
      </c>
      <c r="T187" s="98">
        <v>14</v>
      </c>
      <c r="U187" s="99">
        <v>3</v>
      </c>
      <c r="V187" s="99">
        <v>3</v>
      </c>
    </row>
    <row r="188" spans="1:22" x14ac:dyDescent="0.25">
      <c r="A188" s="85">
        <v>1</v>
      </c>
      <c r="B188" s="10" t="s">
        <v>178</v>
      </c>
      <c r="C188" s="11">
        <v>364</v>
      </c>
      <c r="D188" s="11">
        <v>372</v>
      </c>
      <c r="E188" s="11">
        <v>30</v>
      </c>
      <c r="F188" s="11">
        <v>47</v>
      </c>
      <c r="G188" s="11">
        <v>270</v>
      </c>
      <c r="H188" s="11">
        <v>171</v>
      </c>
      <c r="I188" s="11">
        <v>18</v>
      </c>
      <c r="J188" s="11">
        <v>433.46</v>
      </c>
      <c r="K188" s="11">
        <v>340.3</v>
      </c>
      <c r="L188" s="11">
        <v>93889.39</v>
      </c>
      <c r="M188" s="11">
        <v>5158.8</v>
      </c>
      <c r="N188" s="11">
        <v>3062.8</v>
      </c>
      <c r="O188" s="11">
        <v>147.16999999999999</v>
      </c>
      <c r="P188" s="11">
        <v>40396.230000000003</v>
      </c>
      <c r="Q188" s="11">
        <v>2171.84</v>
      </c>
      <c r="R188" s="11">
        <v>1659.03</v>
      </c>
      <c r="S188" s="76">
        <v>96.54</v>
      </c>
      <c r="T188" s="92">
        <v>15</v>
      </c>
      <c r="U188" s="85">
        <v>1</v>
      </c>
      <c r="V188" s="85">
        <v>1</v>
      </c>
    </row>
    <row r="189" spans="1:22" x14ac:dyDescent="0.25">
      <c r="A189" s="86">
        <v>2</v>
      </c>
      <c r="B189" s="13" t="s">
        <v>200</v>
      </c>
      <c r="C189" s="9">
        <v>446</v>
      </c>
      <c r="D189" s="9">
        <v>378</v>
      </c>
      <c r="E189" s="9">
        <v>42</v>
      </c>
      <c r="F189" s="9">
        <v>67</v>
      </c>
      <c r="G189" s="9">
        <v>312</v>
      </c>
      <c r="H189" s="9">
        <v>168</v>
      </c>
      <c r="I189" s="9">
        <v>20</v>
      </c>
      <c r="J189" s="9">
        <v>640.99</v>
      </c>
      <c r="K189" s="9">
        <v>503.2</v>
      </c>
      <c r="L189" s="9">
        <v>195206.29</v>
      </c>
      <c r="M189" s="9">
        <v>8753.7000000000007</v>
      </c>
      <c r="N189" s="9">
        <v>5336.35</v>
      </c>
      <c r="O189" s="9">
        <v>174.51</v>
      </c>
      <c r="P189" s="9">
        <v>60526.720000000001</v>
      </c>
      <c r="Q189" s="9">
        <v>3202.47</v>
      </c>
      <c r="R189" s="9">
        <v>2466.48</v>
      </c>
      <c r="S189" s="77">
        <v>97.17</v>
      </c>
      <c r="T189" s="93">
        <v>15</v>
      </c>
      <c r="U189" s="86">
        <v>2</v>
      </c>
      <c r="V189" s="86">
        <v>2</v>
      </c>
    </row>
    <row r="190" spans="1:22" ht="15.75" thickBot="1" x14ac:dyDescent="0.3">
      <c r="A190" s="87">
        <v>3</v>
      </c>
      <c r="B190" s="15" t="s">
        <v>225</v>
      </c>
      <c r="C190" s="16">
        <v>564</v>
      </c>
      <c r="D190" s="16">
        <v>410</v>
      </c>
      <c r="E190" s="16">
        <v>65</v>
      </c>
      <c r="F190" s="16">
        <v>103</v>
      </c>
      <c r="G190" s="16">
        <v>358</v>
      </c>
      <c r="H190" s="16">
        <v>172.5</v>
      </c>
      <c r="I190" s="16">
        <v>22</v>
      </c>
      <c r="J190" s="16">
        <v>1081.45</v>
      </c>
      <c r="K190" s="16">
        <v>848.9</v>
      </c>
      <c r="L190" s="16">
        <v>482318.02</v>
      </c>
      <c r="M190" s="16">
        <v>17103.5</v>
      </c>
      <c r="N190" s="16">
        <v>10811.51</v>
      </c>
      <c r="O190" s="16">
        <v>211.18</v>
      </c>
      <c r="P190" s="16">
        <v>119192.55</v>
      </c>
      <c r="Q190" s="16">
        <v>5814.27</v>
      </c>
      <c r="R190" s="16">
        <v>4525.42</v>
      </c>
      <c r="S190" s="78">
        <v>104.98</v>
      </c>
      <c r="T190" s="94">
        <v>15</v>
      </c>
      <c r="U190" s="87">
        <v>3</v>
      </c>
      <c r="V190" s="87">
        <v>3</v>
      </c>
    </row>
    <row r="191" spans="1:22" x14ac:dyDescent="0.25">
      <c r="A191" s="85">
        <v>1</v>
      </c>
      <c r="B191" s="10" t="s">
        <v>179</v>
      </c>
      <c r="C191" s="11">
        <v>374</v>
      </c>
      <c r="D191" s="11">
        <v>373</v>
      </c>
      <c r="E191" s="11">
        <v>33</v>
      </c>
      <c r="F191" s="11">
        <v>52</v>
      </c>
      <c r="G191" s="11">
        <v>270</v>
      </c>
      <c r="H191" s="11">
        <v>170</v>
      </c>
      <c r="I191" s="11">
        <v>18</v>
      </c>
      <c r="J191" s="11">
        <v>479.8</v>
      </c>
      <c r="K191" s="11">
        <v>376.6</v>
      </c>
      <c r="L191" s="11">
        <v>107317.14</v>
      </c>
      <c r="M191" s="11">
        <v>5738.9</v>
      </c>
      <c r="N191" s="11">
        <v>3441.68</v>
      </c>
      <c r="O191" s="11">
        <v>149.56</v>
      </c>
      <c r="P191" s="11">
        <v>45068.65</v>
      </c>
      <c r="Q191" s="11">
        <v>2416.5500000000002</v>
      </c>
      <c r="R191" s="11">
        <v>1848.28</v>
      </c>
      <c r="S191" s="76">
        <v>96.92</v>
      </c>
      <c r="T191" s="92">
        <v>16</v>
      </c>
      <c r="U191" s="85">
        <v>1</v>
      </c>
      <c r="V191" s="85">
        <v>1</v>
      </c>
    </row>
    <row r="192" spans="1:22" x14ac:dyDescent="0.25">
      <c r="A192" s="86">
        <v>2</v>
      </c>
      <c r="B192" s="13" t="s">
        <v>201</v>
      </c>
      <c r="C192" s="9">
        <v>458</v>
      </c>
      <c r="D192" s="9">
        <v>392</v>
      </c>
      <c r="E192" s="9">
        <v>46</v>
      </c>
      <c r="F192" s="9">
        <v>73</v>
      </c>
      <c r="G192" s="9">
        <v>312</v>
      </c>
      <c r="H192" s="9">
        <v>173</v>
      </c>
      <c r="I192" s="9">
        <v>20</v>
      </c>
      <c r="J192" s="9">
        <v>719.27</v>
      </c>
      <c r="K192" s="9">
        <v>564.6</v>
      </c>
      <c r="L192" s="9">
        <v>227053.17</v>
      </c>
      <c r="M192" s="9">
        <v>9915</v>
      </c>
      <c r="N192" s="9">
        <v>6094.32</v>
      </c>
      <c r="O192" s="9">
        <v>177.67</v>
      </c>
      <c r="P192" s="9">
        <v>73566.95</v>
      </c>
      <c r="Q192" s="9">
        <v>3753.42</v>
      </c>
      <c r="R192" s="9">
        <v>2891.61</v>
      </c>
      <c r="S192" s="77">
        <v>101.13</v>
      </c>
      <c r="T192" s="93">
        <v>16</v>
      </c>
      <c r="U192" s="86">
        <v>2</v>
      </c>
      <c r="V192" s="86">
        <v>2</v>
      </c>
    </row>
    <row r="193" spans="1:22" ht="15.75" thickBot="1" x14ac:dyDescent="0.3">
      <c r="A193" s="87">
        <v>3</v>
      </c>
      <c r="B193" s="15" t="s">
        <v>226</v>
      </c>
      <c r="C193" s="16">
        <v>588</v>
      </c>
      <c r="D193" s="16">
        <v>412</v>
      </c>
      <c r="E193" s="16">
        <v>72</v>
      </c>
      <c r="F193" s="16">
        <v>115</v>
      </c>
      <c r="G193" s="16">
        <v>358</v>
      </c>
      <c r="H193" s="16">
        <v>170</v>
      </c>
      <c r="I193" s="16">
        <v>22</v>
      </c>
      <c r="J193" s="16">
        <v>1209.51</v>
      </c>
      <c r="K193" s="16">
        <v>949.5</v>
      </c>
      <c r="L193" s="16">
        <v>569246.79</v>
      </c>
      <c r="M193" s="16">
        <v>19362.099999999999</v>
      </c>
      <c r="N193" s="16">
        <v>12395.01</v>
      </c>
      <c r="O193" s="16">
        <v>216.94</v>
      </c>
      <c r="P193" s="16">
        <v>135224.95999999999</v>
      </c>
      <c r="Q193" s="16">
        <v>6564.32</v>
      </c>
      <c r="R193" s="16">
        <v>5120.62</v>
      </c>
      <c r="S193" s="78">
        <v>105.74</v>
      </c>
      <c r="T193" s="94">
        <v>16</v>
      </c>
      <c r="U193" s="87">
        <v>3</v>
      </c>
      <c r="V193" s="87">
        <v>3</v>
      </c>
    </row>
    <row r="194" spans="1:22" x14ac:dyDescent="0.25">
      <c r="A194" s="85">
        <v>1</v>
      </c>
      <c r="B194" s="10" t="s">
        <v>180</v>
      </c>
      <c r="C194" s="11">
        <v>384</v>
      </c>
      <c r="D194" s="11">
        <v>374</v>
      </c>
      <c r="E194" s="11">
        <v>36</v>
      </c>
      <c r="F194" s="11">
        <v>57</v>
      </c>
      <c r="G194" s="11">
        <v>270</v>
      </c>
      <c r="H194" s="11">
        <v>169</v>
      </c>
      <c r="I194" s="11">
        <v>18</v>
      </c>
      <c r="J194" s="11">
        <v>526.34</v>
      </c>
      <c r="K194" s="11">
        <v>413.2</v>
      </c>
      <c r="L194" s="11">
        <v>121512.35</v>
      </c>
      <c r="M194" s="11">
        <v>6328.8</v>
      </c>
      <c r="N194" s="11">
        <v>3831.76</v>
      </c>
      <c r="O194" s="11">
        <v>151.94</v>
      </c>
      <c r="P194" s="11">
        <v>49816.72</v>
      </c>
      <c r="Q194" s="11">
        <v>2664</v>
      </c>
      <c r="R194" s="11">
        <v>2040.04</v>
      </c>
      <c r="S194" s="76">
        <v>97.29</v>
      </c>
      <c r="T194" s="92">
        <v>17</v>
      </c>
      <c r="U194" s="85">
        <v>1</v>
      </c>
      <c r="V194" s="85">
        <v>1</v>
      </c>
    </row>
    <row r="195" spans="1:22" x14ac:dyDescent="0.25">
      <c r="A195" s="86">
        <v>2</v>
      </c>
      <c r="B195" s="13" t="s">
        <v>202</v>
      </c>
      <c r="C195" s="9">
        <v>472</v>
      </c>
      <c r="D195" s="9">
        <v>393</v>
      </c>
      <c r="E195" s="9">
        <v>50</v>
      </c>
      <c r="F195" s="9">
        <v>80</v>
      </c>
      <c r="G195" s="9">
        <v>312</v>
      </c>
      <c r="H195" s="9">
        <v>171.5</v>
      </c>
      <c r="I195" s="9">
        <v>20</v>
      </c>
      <c r="J195" s="9">
        <v>788.23</v>
      </c>
      <c r="K195" s="9">
        <v>618.79999999999995</v>
      </c>
      <c r="L195" s="9">
        <v>258357.05</v>
      </c>
      <c r="M195" s="9">
        <v>10947.3</v>
      </c>
      <c r="N195" s="9">
        <v>6796.66</v>
      </c>
      <c r="O195" s="9">
        <v>181.04</v>
      </c>
      <c r="P195" s="9">
        <v>81286.570000000007</v>
      </c>
      <c r="Q195" s="9">
        <v>4136.72</v>
      </c>
      <c r="R195" s="9">
        <v>3191.54</v>
      </c>
      <c r="S195" s="77">
        <v>101.55</v>
      </c>
      <c r="T195" s="93">
        <v>17</v>
      </c>
      <c r="U195" s="86">
        <v>2</v>
      </c>
      <c r="V195" s="86">
        <v>2</v>
      </c>
    </row>
    <row r="196" spans="1:22" ht="15.75" thickBot="1" x14ac:dyDescent="0.3">
      <c r="A196" s="87">
        <v>3</v>
      </c>
      <c r="B196" s="15" t="s">
        <v>227</v>
      </c>
      <c r="C196" s="16">
        <v>616</v>
      </c>
      <c r="D196" s="16">
        <v>414</v>
      </c>
      <c r="E196" s="16">
        <v>80</v>
      </c>
      <c r="F196" s="16">
        <v>129</v>
      </c>
      <c r="G196" s="16">
        <v>358</v>
      </c>
      <c r="H196" s="16">
        <v>167</v>
      </c>
      <c r="I196" s="16">
        <v>22</v>
      </c>
      <c r="J196" s="16">
        <v>1358.67</v>
      </c>
      <c r="K196" s="16">
        <v>1066.5999999999999</v>
      </c>
      <c r="L196" s="16">
        <v>679972.83</v>
      </c>
      <c r="M196" s="16">
        <v>22077</v>
      </c>
      <c r="N196" s="16">
        <v>14322.16</v>
      </c>
      <c r="O196" s="16">
        <v>223.71</v>
      </c>
      <c r="P196" s="16">
        <v>154171.56</v>
      </c>
      <c r="Q196" s="16">
        <v>7447.9</v>
      </c>
      <c r="R196" s="16">
        <v>5823.25</v>
      </c>
      <c r="S196" s="78">
        <v>106.52</v>
      </c>
      <c r="T196" s="94">
        <v>17</v>
      </c>
      <c r="U196" s="87">
        <v>3</v>
      </c>
      <c r="V196" s="87">
        <v>3</v>
      </c>
    </row>
    <row r="197" spans="1:22" x14ac:dyDescent="0.25">
      <c r="A197" s="85">
        <v>1</v>
      </c>
      <c r="B197" s="10" t="s">
        <v>181</v>
      </c>
      <c r="C197" s="11">
        <v>396</v>
      </c>
      <c r="D197" s="11">
        <v>375</v>
      </c>
      <c r="E197" s="11">
        <v>39</v>
      </c>
      <c r="F197" s="11">
        <v>63</v>
      </c>
      <c r="G197" s="11">
        <v>270</v>
      </c>
      <c r="H197" s="11">
        <v>168</v>
      </c>
      <c r="I197" s="11">
        <v>18</v>
      </c>
      <c r="J197" s="11">
        <v>580.58000000000004</v>
      </c>
      <c r="K197" s="11">
        <v>455.8</v>
      </c>
      <c r="L197" s="11">
        <v>139424.85999999999</v>
      </c>
      <c r="M197" s="11">
        <v>7041.7</v>
      </c>
      <c r="N197" s="11">
        <v>4307.16</v>
      </c>
      <c r="O197" s="11">
        <v>154.97</v>
      </c>
      <c r="P197" s="11">
        <v>55520.26</v>
      </c>
      <c r="Q197" s="11">
        <v>2961.08</v>
      </c>
      <c r="R197" s="11">
        <v>2269.4499999999998</v>
      </c>
      <c r="S197" s="76">
        <v>97.79</v>
      </c>
      <c r="T197" s="92">
        <v>18</v>
      </c>
      <c r="U197" s="85">
        <v>1</v>
      </c>
      <c r="V197" s="85">
        <v>1</v>
      </c>
    </row>
    <row r="198" spans="1:22" x14ac:dyDescent="0.25">
      <c r="A198" s="86">
        <v>2</v>
      </c>
      <c r="B198" s="13" t="s">
        <v>203</v>
      </c>
      <c r="C198" s="9">
        <v>488</v>
      </c>
      <c r="D198" s="9">
        <v>394</v>
      </c>
      <c r="E198" s="9">
        <v>55</v>
      </c>
      <c r="F198" s="9">
        <v>88</v>
      </c>
      <c r="G198" s="9">
        <v>312</v>
      </c>
      <c r="H198" s="9">
        <v>169.5</v>
      </c>
      <c r="I198" s="9">
        <v>20</v>
      </c>
      <c r="J198" s="9">
        <v>868.47</v>
      </c>
      <c r="K198" s="9">
        <v>681.8</v>
      </c>
      <c r="L198" s="9">
        <v>296560.11</v>
      </c>
      <c r="M198" s="9">
        <v>12154.1</v>
      </c>
      <c r="N198" s="9">
        <v>7629.66</v>
      </c>
      <c r="O198" s="9">
        <v>184.79</v>
      </c>
      <c r="P198" s="9">
        <v>90173.86</v>
      </c>
      <c r="Q198" s="9">
        <v>4577.3500000000004</v>
      </c>
      <c r="R198" s="9">
        <v>3538.66</v>
      </c>
      <c r="S198" s="77">
        <v>101.9</v>
      </c>
      <c r="T198" s="93">
        <v>18</v>
      </c>
      <c r="U198" s="86">
        <v>2</v>
      </c>
      <c r="V198" s="86">
        <v>2</v>
      </c>
    </row>
    <row r="199" spans="1:22" ht="15.75" thickBot="1" x14ac:dyDescent="0.3">
      <c r="A199" s="87">
        <v>3</v>
      </c>
      <c r="B199" s="15" t="s">
        <v>228</v>
      </c>
      <c r="C199" s="16">
        <v>638</v>
      </c>
      <c r="D199" s="16">
        <v>430</v>
      </c>
      <c r="E199" s="16">
        <v>87</v>
      </c>
      <c r="F199" s="16">
        <v>140</v>
      </c>
      <c r="G199" s="16">
        <v>358</v>
      </c>
      <c r="H199" s="16">
        <v>171.5</v>
      </c>
      <c r="I199" s="16">
        <v>22</v>
      </c>
      <c r="J199" s="16">
        <v>1519.61</v>
      </c>
      <c r="K199" s="16">
        <v>1192.9000000000001</v>
      </c>
      <c r="L199" s="16">
        <v>800682.16</v>
      </c>
      <c r="M199" s="16">
        <v>25099.8</v>
      </c>
      <c r="N199" s="16">
        <v>16419.75</v>
      </c>
      <c r="O199" s="16">
        <v>229.54</v>
      </c>
      <c r="P199" s="16">
        <v>187578.96</v>
      </c>
      <c r="Q199" s="16">
        <v>8724.6</v>
      </c>
      <c r="R199" s="16">
        <v>6820.27</v>
      </c>
      <c r="S199" s="78">
        <v>111.1</v>
      </c>
      <c r="T199" s="94">
        <v>18</v>
      </c>
      <c r="U199" s="87">
        <v>3</v>
      </c>
      <c r="V199" s="87">
        <v>3</v>
      </c>
    </row>
    <row r="200" spans="1:22" x14ac:dyDescent="0.25">
      <c r="A200" s="85">
        <v>1</v>
      </c>
      <c r="B200" s="10" t="s">
        <v>182</v>
      </c>
      <c r="C200" s="11">
        <v>408</v>
      </c>
      <c r="D200" s="11">
        <v>385</v>
      </c>
      <c r="E200" s="11">
        <v>43</v>
      </c>
      <c r="F200" s="11">
        <v>69</v>
      </c>
      <c r="G200" s="11">
        <v>270</v>
      </c>
      <c r="H200" s="11">
        <v>171</v>
      </c>
      <c r="I200" s="11">
        <v>18</v>
      </c>
      <c r="J200" s="11">
        <v>650.17999999999995</v>
      </c>
      <c r="K200" s="11">
        <v>510.4</v>
      </c>
      <c r="L200" s="11">
        <v>162282.28</v>
      </c>
      <c r="M200" s="11">
        <v>7955</v>
      </c>
      <c r="N200" s="11">
        <v>4912.82</v>
      </c>
      <c r="O200" s="11">
        <v>157.99</v>
      </c>
      <c r="P200" s="11">
        <v>65823.94</v>
      </c>
      <c r="Q200" s="11">
        <v>3419.43</v>
      </c>
      <c r="R200" s="11">
        <v>2622.83</v>
      </c>
      <c r="S200" s="76">
        <v>100.62</v>
      </c>
      <c r="T200" s="92">
        <v>19</v>
      </c>
      <c r="U200" s="85">
        <v>1</v>
      </c>
      <c r="V200" s="85">
        <v>1</v>
      </c>
    </row>
    <row r="201" spans="1:22" x14ac:dyDescent="0.25">
      <c r="A201" s="86">
        <v>2</v>
      </c>
      <c r="B201" s="13" t="s">
        <v>204</v>
      </c>
      <c r="C201" s="9">
        <v>506</v>
      </c>
      <c r="D201" s="9">
        <v>395</v>
      </c>
      <c r="E201" s="9">
        <v>60</v>
      </c>
      <c r="F201" s="9">
        <v>97</v>
      </c>
      <c r="G201" s="9">
        <v>312</v>
      </c>
      <c r="H201" s="9">
        <v>167.5</v>
      </c>
      <c r="I201" s="9">
        <v>20</v>
      </c>
      <c r="J201" s="9">
        <v>956.93</v>
      </c>
      <c r="K201" s="9">
        <v>751.2</v>
      </c>
      <c r="L201" s="9">
        <v>342451.59</v>
      </c>
      <c r="M201" s="9">
        <v>13535.6</v>
      </c>
      <c r="N201" s="9">
        <v>8591.51</v>
      </c>
      <c r="O201" s="9">
        <v>189.17</v>
      </c>
      <c r="P201" s="9">
        <v>100237.84</v>
      </c>
      <c r="Q201" s="9">
        <v>5075.33</v>
      </c>
      <c r="R201" s="9">
        <v>3929.92</v>
      </c>
      <c r="S201" s="77">
        <v>102.35</v>
      </c>
      <c r="T201" s="93">
        <v>19</v>
      </c>
      <c r="U201" s="86">
        <v>2</v>
      </c>
      <c r="V201" s="86">
        <v>2</v>
      </c>
    </row>
    <row r="202" spans="1:22" ht="15.75" thickBot="1" x14ac:dyDescent="0.3">
      <c r="A202" s="87">
        <v>3</v>
      </c>
      <c r="B202" s="15" t="s">
        <v>229</v>
      </c>
      <c r="C202" s="16">
        <v>668</v>
      </c>
      <c r="D202" s="16">
        <v>435</v>
      </c>
      <c r="E202" s="16">
        <v>96</v>
      </c>
      <c r="F202" s="16">
        <v>155</v>
      </c>
      <c r="G202" s="16">
        <v>358</v>
      </c>
      <c r="H202" s="16">
        <v>169.5</v>
      </c>
      <c r="I202" s="16">
        <v>22</v>
      </c>
      <c r="J202" s="16">
        <v>1696.33</v>
      </c>
      <c r="K202" s="16">
        <v>1331.6</v>
      </c>
      <c r="L202" s="16">
        <v>952172.58</v>
      </c>
      <c r="M202" s="16">
        <v>28508.2</v>
      </c>
      <c r="N202" s="16">
        <v>18868.64</v>
      </c>
      <c r="O202" s="16">
        <v>236.92</v>
      </c>
      <c r="P202" s="16">
        <v>215398.09</v>
      </c>
      <c r="Q202" s="16">
        <v>9903.36</v>
      </c>
      <c r="R202" s="16">
        <v>7755.88</v>
      </c>
      <c r="S202" s="78">
        <v>112.68</v>
      </c>
      <c r="T202" s="94">
        <v>19</v>
      </c>
      <c r="U202" s="87">
        <v>3</v>
      </c>
      <c r="V202" s="87">
        <v>3</v>
      </c>
    </row>
    <row r="203" spans="1:22" x14ac:dyDescent="0.25">
      <c r="A203" s="85">
        <v>1</v>
      </c>
      <c r="B203" s="10" t="s">
        <v>183</v>
      </c>
      <c r="C203" s="11">
        <v>422</v>
      </c>
      <c r="D203" s="11">
        <v>387</v>
      </c>
      <c r="E203" s="11">
        <v>47</v>
      </c>
      <c r="F203" s="11">
        <v>76</v>
      </c>
      <c r="G203" s="11">
        <v>270</v>
      </c>
      <c r="H203" s="11">
        <v>170</v>
      </c>
      <c r="I203" s="11">
        <v>18</v>
      </c>
      <c r="J203" s="11">
        <v>717.92</v>
      </c>
      <c r="K203" s="11">
        <v>563.6</v>
      </c>
      <c r="L203" s="11">
        <v>187072.37</v>
      </c>
      <c r="M203" s="11">
        <v>8866</v>
      </c>
      <c r="N203" s="11">
        <v>5534.78</v>
      </c>
      <c r="O203" s="11">
        <v>161.41999999999999</v>
      </c>
      <c r="P203" s="11">
        <v>73671.75</v>
      </c>
      <c r="Q203" s="11">
        <v>3807.33</v>
      </c>
      <c r="R203" s="11">
        <v>2923.99</v>
      </c>
      <c r="S203" s="76">
        <v>101.3</v>
      </c>
      <c r="T203" s="92">
        <v>20</v>
      </c>
      <c r="U203" s="85">
        <v>1</v>
      </c>
      <c r="V203" s="85">
        <v>1</v>
      </c>
    </row>
    <row r="204" spans="1:22" ht="15.75" thickBot="1" x14ac:dyDescent="0.3">
      <c r="A204" s="87">
        <v>2</v>
      </c>
      <c r="B204" s="15" t="s">
        <v>205</v>
      </c>
      <c r="C204" s="16">
        <v>520</v>
      </c>
      <c r="D204" s="16">
        <v>409</v>
      </c>
      <c r="E204" s="16">
        <v>65</v>
      </c>
      <c r="F204" s="16">
        <v>104</v>
      </c>
      <c r="G204" s="16">
        <v>312</v>
      </c>
      <c r="H204" s="16">
        <v>172</v>
      </c>
      <c r="I204" s="16">
        <v>20</v>
      </c>
      <c r="J204" s="16">
        <v>1056.95</v>
      </c>
      <c r="K204" s="16">
        <v>829.7</v>
      </c>
      <c r="L204" s="16">
        <v>392963.38</v>
      </c>
      <c r="M204" s="16">
        <v>15114</v>
      </c>
      <c r="N204" s="16">
        <v>9664.42</v>
      </c>
      <c r="O204" s="16">
        <v>192.82</v>
      </c>
      <c r="P204" s="16">
        <v>119352.51</v>
      </c>
      <c r="Q204" s="16">
        <v>5836.31</v>
      </c>
      <c r="R204" s="16">
        <v>4520.43</v>
      </c>
      <c r="S204" s="78">
        <v>106.26</v>
      </c>
      <c r="T204" s="94">
        <v>20</v>
      </c>
      <c r="U204" s="87">
        <v>2</v>
      </c>
      <c r="V204" s="87">
        <v>2</v>
      </c>
    </row>
    <row r="205" spans="1:22" x14ac:dyDescent="0.25">
      <c r="A205" s="85">
        <v>1</v>
      </c>
      <c r="B205" s="10" t="s">
        <v>184</v>
      </c>
      <c r="C205" s="11">
        <v>440</v>
      </c>
      <c r="D205" s="11">
        <v>389</v>
      </c>
      <c r="E205" s="11">
        <v>52</v>
      </c>
      <c r="F205" s="11">
        <v>85</v>
      </c>
      <c r="G205" s="11">
        <v>270</v>
      </c>
      <c r="H205" s="11">
        <v>168.5</v>
      </c>
      <c r="I205" s="11">
        <v>18</v>
      </c>
      <c r="J205" s="11">
        <v>804.48</v>
      </c>
      <c r="K205" s="11">
        <v>631.5</v>
      </c>
      <c r="L205" s="11">
        <v>221339.16</v>
      </c>
      <c r="M205" s="11">
        <v>10060.9</v>
      </c>
      <c r="N205" s="11">
        <v>6361.1</v>
      </c>
      <c r="O205" s="11">
        <v>165.87</v>
      </c>
      <c r="P205" s="11">
        <v>83732.23</v>
      </c>
      <c r="Q205" s="11">
        <v>4305</v>
      </c>
      <c r="R205" s="11">
        <v>3311.01</v>
      </c>
      <c r="S205" s="76">
        <v>102.02</v>
      </c>
      <c r="T205" s="92">
        <v>21</v>
      </c>
      <c r="U205" s="85">
        <v>1</v>
      </c>
      <c r="V205" s="85">
        <v>1</v>
      </c>
    </row>
    <row r="206" spans="1:22" ht="15.75" thickBot="1" x14ac:dyDescent="0.3">
      <c r="A206" s="87">
        <v>2</v>
      </c>
      <c r="B206" s="15" t="s">
        <v>206</v>
      </c>
      <c r="C206" s="16">
        <v>540</v>
      </c>
      <c r="D206" s="16">
        <v>411</v>
      </c>
      <c r="E206" s="16">
        <v>71</v>
      </c>
      <c r="F206" s="16">
        <v>114</v>
      </c>
      <c r="G206" s="16">
        <v>312</v>
      </c>
      <c r="H206" s="16">
        <v>170</v>
      </c>
      <c r="I206" s="16">
        <v>20</v>
      </c>
      <c r="J206" s="16">
        <v>1162.03</v>
      </c>
      <c r="K206" s="16">
        <v>912.2</v>
      </c>
      <c r="L206" s="16">
        <v>454051.02</v>
      </c>
      <c r="M206" s="16">
        <v>16816.7</v>
      </c>
      <c r="N206" s="16">
        <v>10869.85</v>
      </c>
      <c r="O206" s="16">
        <v>197.67</v>
      </c>
      <c r="P206" s="16">
        <v>132896.31</v>
      </c>
      <c r="Q206" s="16">
        <v>6466.97</v>
      </c>
      <c r="R206" s="16">
        <v>5017.71</v>
      </c>
      <c r="S206" s="78">
        <v>106.94</v>
      </c>
      <c r="T206" s="94">
        <v>21</v>
      </c>
      <c r="U206" s="87">
        <v>2</v>
      </c>
      <c r="V206" s="87">
        <v>2</v>
      </c>
    </row>
    <row r="207" spans="1:22" ht="15.75" thickBot="1" x14ac:dyDescent="0.3">
      <c r="A207" s="88">
        <v>1</v>
      </c>
      <c r="B207" s="38" t="s">
        <v>207</v>
      </c>
      <c r="C207" s="39">
        <v>562</v>
      </c>
      <c r="D207" s="39">
        <v>413</v>
      </c>
      <c r="E207" s="39">
        <v>77</v>
      </c>
      <c r="F207" s="39">
        <v>125</v>
      </c>
      <c r="G207" s="39">
        <v>312</v>
      </c>
      <c r="H207" s="39">
        <v>168</v>
      </c>
      <c r="I207" s="39">
        <v>20</v>
      </c>
      <c r="J207" s="39">
        <v>1276.17</v>
      </c>
      <c r="K207" s="39">
        <v>1001.8</v>
      </c>
      <c r="L207" s="39">
        <v>526659.93000000005</v>
      </c>
      <c r="M207" s="39">
        <v>18742.400000000001</v>
      </c>
      <c r="N207" s="39">
        <v>12243.01</v>
      </c>
      <c r="O207" s="39">
        <v>203.15</v>
      </c>
      <c r="P207" s="39">
        <v>148011.26999999999</v>
      </c>
      <c r="Q207" s="39">
        <v>7167.62</v>
      </c>
      <c r="R207" s="39">
        <v>5568.89</v>
      </c>
      <c r="S207" s="89">
        <v>107.69</v>
      </c>
      <c r="T207" s="95">
        <v>22</v>
      </c>
      <c r="U207" s="88">
        <v>1</v>
      </c>
      <c r="V207" s="88">
        <v>1</v>
      </c>
    </row>
    <row r="208" spans="1:22" ht="15.75" thickBot="1" x14ac:dyDescent="0.3">
      <c r="A208" s="88">
        <v>1</v>
      </c>
      <c r="B208" s="38" t="s">
        <v>208</v>
      </c>
      <c r="C208" s="39">
        <v>580</v>
      </c>
      <c r="D208" s="39">
        <v>426</v>
      </c>
      <c r="E208" s="39">
        <v>84</v>
      </c>
      <c r="F208" s="39">
        <v>134</v>
      </c>
      <c r="G208" s="39">
        <v>312</v>
      </c>
      <c r="H208" s="39">
        <v>171</v>
      </c>
      <c r="I208" s="39">
        <v>20</v>
      </c>
      <c r="J208" s="39">
        <v>1407.19</v>
      </c>
      <c r="K208" s="39">
        <v>1104.7</v>
      </c>
      <c r="L208" s="39">
        <v>606878.23</v>
      </c>
      <c r="M208" s="39">
        <v>20926.8</v>
      </c>
      <c r="N208" s="39">
        <v>13777.86</v>
      </c>
      <c r="O208" s="39">
        <v>207.67</v>
      </c>
      <c r="P208" s="39">
        <v>174271.92</v>
      </c>
      <c r="Q208" s="39">
        <v>8181.78</v>
      </c>
      <c r="R208" s="39">
        <v>6362.61</v>
      </c>
      <c r="S208" s="89">
        <v>111.29</v>
      </c>
      <c r="T208" s="95">
        <v>23</v>
      </c>
      <c r="U208" s="88">
        <v>1</v>
      </c>
      <c r="V208" s="88">
        <v>1</v>
      </c>
    </row>
    <row r="209" spans="1:22" ht="15.75" thickBot="1" x14ac:dyDescent="0.3">
      <c r="A209" s="88">
        <v>1</v>
      </c>
      <c r="B209" s="38" t="s">
        <v>209</v>
      </c>
      <c r="C209" s="39">
        <v>604</v>
      </c>
      <c r="D209" s="39">
        <v>430</v>
      </c>
      <c r="E209" s="39">
        <v>92</v>
      </c>
      <c r="F209" s="39">
        <v>146</v>
      </c>
      <c r="G209" s="39">
        <v>312</v>
      </c>
      <c r="H209" s="39">
        <v>169</v>
      </c>
      <c r="I209" s="39">
        <v>20</v>
      </c>
      <c r="J209" s="39">
        <v>1546.07</v>
      </c>
      <c r="K209" s="39">
        <v>1213.7</v>
      </c>
      <c r="L209" s="39">
        <v>704826.44</v>
      </c>
      <c r="M209" s="39">
        <v>23338.6</v>
      </c>
      <c r="N209" s="39">
        <v>15522.09</v>
      </c>
      <c r="O209" s="39">
        <v>213.51</v>
      </c>
      <c r="P209" s="39">
        <v>195579.56</v>
      </c>
      <c r="Q209" s="39">
        <v>9096.7199999999993</v>
      </c>
      <c r="R209" s="39">
        <v>7087.61</v>
      </c>
      <c r="S209" s="89">
        <v>112.47</v>
      </c>
      <c r="T209" s="95">
        <v>24</v>
      </c>
      <c r="U209" s="88">
        <v>1</v>
      </c>
      <c r="V209" s="88">
        <v>1</v>
      </c>
    </row>
    <row r="210" spans="1:22" ht="15.75" thickBot="1" x14ac:dyDescent="0.3"/>
    <row r="211" spans="1:22" x14ac:dyDescent="0.25">
      <c r="A211" s="204">
        <v>1</v>
      </c>
      <c r="B211" s="10" t="s">
        <v>230</v>
      </c>
      <c r="C211" s="11">
        <v>128</v>
      </c>
      <c r="D211" s="11">
        <v>118</v>
      </c>
      <c r="E211" s="11">
        <v>9</v>
      </c>
      <c r="F211" s="11">
        <v>9</v>
      </c>
      <c r="G211" s="11">
        <v>110</v>
      </c>
      <c r="H211" s="11">
        <v>54.5</v>
      </c>
      <c r="I211" s="11">
        <v>12</v>
      </c>
      <c r="J211" s="11">
        <v>32.380000000000003</v>
      </c>
      <c r="K211" s="11">
        <v>25.4</v>
      </c>
      <c r="L211" s="11">
        <v>887.11</v>
      </c>
      <c r="M211" s="11">
        <v>138.6</v>
      </c>
      <c r="N211" s="11">
        <v>80.040000000000006</v>
      </c>
      <c r="O211" s="11">
        <v>52.35</v>
      </c>
      <c r="P211" s="11">
        <v>247.82</v>
      </c>
      <c r="Q211" s="11">
        <v>42</v>
      </c>
      <c r="R211" s="11">
        <v>32.89</v>
      </c>
      <c r="S211" s="12">
        <v>27.67</v>
      </c>
      <c r="T211" s="73">
        <v>1</v>
      </c>
      <c r="U211" s="80">
        <v>1</v>
      </c>
      <c r="V211" s="204">
        <v>1</v>
      </c>
    </row>
    <row r="212" spans="1:22" x14ac:dyDescent="0.25">
      <c r="A212" s="205">
        <v>2</v>
      </c>
      <c r="B212" s="13" t="s">
        <v>231</v>
      </c>
      <c r="C212" s="9">
        <v>200</v>
      </c>
      <c r="D212" s="9">
        <v>204</v>
      </c>
      <c r="E212" s="9">
        <v>12</v>
      </c>
      <c r="F212" s="9">
        <v>12</v>
      </c>
      <c r="G212" s="9">
        <v>176</v>
      </c>
      <c r="H212" s="9">
        <v>96</v>
      </c>
      <c r="I212" s="9">
        <v>13</v>
      </c>
      <c r="J212" s="9">
        <v>71.53</v>
      </c>
      <c r="K212" s="9">
        <v>56.2</v>
      </c>
      <c r="L212" s="9">
        <v>4982.3</v>
      </c>
      <c r="M212" s="9">
        <v>498.2</v>
      </c>
      <c r="N212" s="9">
        <v>282.75</v>
      </c>
      <c r="O212" s="9">
        <v>83.46</v>
      </c>
      <c r="P212" s="9">
        <v>1701.7</v>
      </c>
      <c r="Q212" s="9">
        <v>166.83</v>
      </c>
      <c r="R212" s="9">
        <v>128.66</v>
      </c>
      <c r="S212" s="14">
        <v>48.77</v>
      </c>
      <c r="T212" s="74">
        <v>1</v>
      </c>
      <c r="U212" s="81">
        <v>2</v>
      </c>
      <c r="V212" s="205">
        <v>2</v>
      </c>
    </row>
    <row r="213" spans="1:22" x14ac:dyDescent="0.25">
      <c r="A213" s="205">
        <v>3</v>
      </c>
      <c r="B213" s="13" t="s">
        <v>232</v>
      </c>
      <c r="C213" s="9">
        <v>244</v>
      </c>
      <c r="D213" s="9">
        <v>252</v>
      </c>
      <c r="E213" s="9">
        <v>11</v>
      </c>
      <c r="F213" s="9">
        <v>11</v>
      </c>
      <c r="G213" s="9">
        <v>222</v>
      </c>
      <c r="H213" s="9">
        <v>120.5</v>
      </c>
      <c r="I213" s="9">
        <v>16</v>
      </c>
      <c r="J213" s="9">
        <v>82.06</v>
      </c>
      <c r="K213" s="9">
        <v>64.400000000000006</v>
      </c>
      <c r="L213" s="9">
        <v>8786.7800000000007</v>
      </c>
      <c r="M213" s="9">
        <v>720.2</v>
      </c>
      <c r="N213" s="9">
        <v>402.51</v>
      </c>
      <c r="O213" s="9">
        <v>103.48</v>
      </c>
      <c r="P213" s="9">
        <v>2938.35</v>
      </c>
      <c r="Q213" s="9">
        <v>233.2</v>
      </c>
      <c r="R213" s="9">
        <v>178.99</v>
      </c>
      <c r="S213" s="14">
        <v>59.84</v>
      </c>
      <c r="T213" s="74">
        <v>1</v>
      </c>
      <c r="U213" s="81">
        <v>3</v>
      </c>
      <c r="V213" s="205">
        <v>3</v>
      </c>
    </row>
    <row r="214" spans="1:22" x14ac:dyDescent="0.25">
      <c r="A214" s="205">
        <v>4</v>
      </c>
      <c r="B214" s="13" t="s">
        <v>234</v>
      </c>
      <c r="C214" s="9">
        <v>294</v>
      </c>
      <c r="D214" s="9">
        <v>302</v>
      </c>
      <c r="E214" s="9">
        <v>12</v>
      </c>
      <c r="F214" s="9">
        <v>12</v>
      </c>
      <c r="G214" s="9">
        <v>270</v>
      </c>
      <c r="H214" s="9">
        <v>145</v>
      </c>
      <c r="I214" s="9">
        <v>18</v>
      </c>
      <c r="J214" s="9">
        <v>107.66</v>
      </c>
      <c r="K214" s="9">
        <v>84.5</v>
      </c>
      <c r="L214" s="9">
        <v>16864.2</v>
      </c>
      <c r="M214" s="9">
        <v>1147.2</v>
      </c>
      <c r="N214" s="9">
        <v>638.54999999999995</v>
      </c>
      <c r="O214" s="9">
        <v>125.16</v>
      </c>
      <c r="P214" s="9">
        <v>5515.72</v>
      </c>
      <c r="Q214" s="9">
        <v>365.28</v>
      </c>
      <c r="R214" s="9">
        <v>279.87</v>
      </c>
      <c r="S214" s="14">
        <v>71.58</v>
      </c>
      <c r="T214" s="74">
        <v>1</v>
      </c>
      <c r="U214" s="81">
        <v>4</v>
      </c>
      <c r="V214" s="205">
        <v>4</v>
      </c>
    </row>
    <row r="215" spans="1:22" x14ac:dyDescent="0.25">
      <c r="A215" s="205">
        <v>5</v>
      </c>
      <c r="B215" s="13" t="s">
        <v>238</v>
      </c>
      <c r="C215" s="9">
        <v>338</v>
      </c>
      <c r="D215" s="9">
        <v>351</v>
      </c>
      <c r="E215" s="9">
        <v>13</v>
      </c>
      <c r="F215" s="9">
        <v>13</v>
      </c>
      <c r="G215" s="9">
        <v>312</v>
      </c>
      <c r="H215" s="9">
        <v>169</v>
      </c>
      <c r="I215" s="9">
        <v>20</v>
      </c>
      <c r="J215" s="9">
        <v>135.25</v>
      </c>
      <c r="K215" s="9">
        <v>106.2</v>
      </c>
      <c r="L215" s="9">
        <v>28190.34</v>
      </c>
      <c r="M215" s="9">
        <v>1668.1</v>
      </c>
      <c r="N215" s="9">
        <v>925.69</v>
      </c>
      <c r="O215" s="9">
        <v>144.37</v>
      </c>
      <c r="P215" s="9">
        <v>9379.76</v>
      </c>
      <c r="Q215" s="9">
        <v>534.46</v>
      </c>
      <c r="R215" s="9">
        <v>408.88</v>
      </c>
      <c r="S215" s="14">
        <v>83.28</v>
      </c>
      <c r="T215" s="74">
        <v>1</v>
      </c>
      <c r="U215" s="81">
        <v>5</v>
      </c>
      <c r="V215" s="205">
        <v>5</v>
      </c>
    </row>
    <row r="216" spans="1:22" x14ac:dyDescent="0.25">
      <c r="A216" s="205">
        <v>6</v>
      </c>
      <c r="B216" s="13" t="s">
        <v>241</v>
      </c>
      <c r="C216" s="9">
        <v>388</v>
      </c>
      <c r="D216" s="9">
        <v>402</v>
      </c>
      <c r="E216" s="9">
        <v>15</v>
      </c>
      <c r="F216" s="9">
        <v>15</v>
      </c>
      <c r="G216" s="9">
        <v>358</v>
      </c>
      <c r="H216" s="9">
        <v>193.5</v>
      </c>
      <c r="I216" s="9">
        <v>22</v>
      </c>
      <c r="J216" s="9">
        <v>178.45</v>
      </c>
      <c r="K216" s="9">
        <v>140.1</v>
      </c>
      <c r="L216" s="9">
        <v>48965.17</v>
      </c>
      <c r="M216" s="9">
        <v>2524</v>
      </c>
      <c r="N216" s="9">
        <v>1401.07</v>
      </c>
      <c r="O216" s="9">
        <v>165.65</v>
      </c>
      <c r="P216" s="9">
        <v>16258.38</v>
      </c>
      <c r="Q216" s="9">
        <v>808.87</v>
      </c>
      <c r="R216" s="9">
        <v>618.66</v>
      </c>
      <c r="S216" s="14">
        <v>95.45</v>
      </c>
      <c r="T216" s="74">
        <v>1</v>
      </c>
      <c r="U216" s="81">
        <v>6</v>
      </c>
      <c r="V216" s="205">
        <v>6</v>
      </c>
    </row>
    <row r="217" spans="1:22" ht="15.75" thickBot="1" x14ac:dyDescent="0.3">
      <c r="A217" s="206">
        <v>7</v>
      </c>
      <c r="B217" s="15" t="s">
        <v>236</v>
      </c>
      <c r="C217" s="16">
        <v>326.7</v>
      </c>
      <c r="D217" s="16">
        <v>319.7</v>
      </c>
      <c r="E217" s="16">
        <v>24.8</v>
      </c>
      <c r="F217" s="16">
        <v>24.8</v>
      </c>
      <c r="G217" s="16">
        <v>277.10000000000002</v>
      </c>
      <c r="H217" s="16">
        <v>147.44999999999999</v>
      </c>
      <c r="I217" s="16">
        <v>15.2</v>
      </c>
      <c r="J217" s="16">
        <v>229.28</v>
      </c>
      <c r="K217" s="16">
        <v>180</v>
      </c>
      <c r="L217" s="16">
        <v>40972.83</v>
      </c>
      <c r="M217" s="16">
        <v>2508.3000000000002</v>
      </c>
      <c r="N217" s="16">
        <v>1448.25</v>
      </c>
      <c r="O217" s="16">
        <v>133.68</v>
      </c>
      <c r="P217" s="16">
        <v>13546.38</v>
      </c>
      <c r="Q217" s="16">
        <v>847.44</v>
      </c>
      <c r="R217" s="16">
        <v>656.56</v>
      </c>
      <c r="S217" s="17">
        <v>76.87</v>
      </c>
      <c r="T217" s="75">
        <v>1</v>
      </c>
      <c r="U217" s="81">
        <v>7</v>
      </c>
      <c r="V217" s="206">
        <v>7</v>
      </c>
    </row>
    <row r="218" spans="1:22" x14ac:dyDescent="0.25">
      <c r="A218" s="81">
        <v>1</v>
      </c>
      <c r="B218" s="10" t="s">
        <v>233</v>
      </c>
      <c r="C218" s="11">
        <v>250</v>
      </c>
      <c r="D218" s="11">
        <v>255</v>
      </c>
      <c r="E218" s="11">
        <v>14</v>
      </c>
      <c r="F218" s="11">
        <v>14</v>
      </c>
      <c r="G218" s="11">
        <v>222</v>
      </c>
      <c r="H218" s="11">
        <v>120.5</v>
      </c>
      <c r="I218" s="11">
        <v>16</v>
      </c>
      <c r="J218" s="11">
        <v>104.68</v>
      </c>
      <c r="K218" s="11">
        <v>82.2</v>
      </c>
      <c r="L218" s="11">
        <v>11483.65</v>
      </c>
      <c r="M218" s="11">
        <v>918.7</v>
      </c>
      <c r="N218" s="11">
        <v>519.30999999999995</v>
      </c>
      <c r="O218" s="11">
        <v>104.74</v>
      </c>
      <c r="P218" s="11">
        <v>3876.72</v>
      </c>
      <c r="Q218" s="11">
        <v>304.06</v>
      </c>
      <c r="R218" s="11">
        <v>234.19</v>
      </c>
      <c r="S218" s="12">
        <v>60.86</v>
      </c>
      <c r="T218" s="73">
        <v>2</v>
      </c>
      <c r="U218" s="80">
        <v>1</v>
      </c>
      <c r="V218" s="81">
        <v>1</v>
      </c>
    </row>
    <row r="219" spans="1:22" x14ac:dyDescent="0.25">
      <c r="A219" s="81">
        <v>2</v>
      </c>
      <c r="B219" s="13" t="s">
        <v>235</v>
      </c>
      <c r="C219" s="9">
        <v>300</v>
      </c>
      <c r="D219" s="9">
        <v>305</v>
      </c>
      <c r="E219" s="9">
        <v>15</v>
      </c>
      <c r="F219" s="9">
        <v>15</v>
      </c>
      <c r="G219" s="9">
        <v>270</v>
      </c>
      <c r="H219" s="9">
        <v>145</v>
      </c>
      <c r="I219" s="9">
        <v>18</v>
      </c>
      <c r="J219" s="9">
        <v>134.78</v>
      </c>
      <c r="K219" s="9">
        <v>105.8</v>
      </c>
      <c r="L219" s="9">
        <v>21535.21</v>
      </c>
      <c r="M219" s="9">
        <v>1435.7</v>
      </c>
      <c r="N219" s="9">
        <v>806.84</v>
      </c>
      <c r="O219" s="9">
        <v>126.4</v>
      </c>
      <c r="P219" s="9">
        <v>7104.76</v>
      </c>
      <c r="Q219" s="9">
        <v>465.89</v>
      </c>
      <c r="R219" s="9">
        <v>358.04</v>
      </c>
      <c r="S219" s="14">
        <v>72.599999999999994</v>
      </c>
      <c r="T219" s="74">
        <v>2</v>
      </c>
      <c r="U219" s="81">
        <v>2</v>
      </c>
      <c r="V219" s="81">
        <v>2</v>
      </c>
    </row>
    <row r="220" spans="1:22" x14ac:dyDescent="0.25">
      <c r="A220" s="81">
        <v>3</v>
      </c>
      <c r="B220" s="13" t="s">
        <v>239</v>
      </c>
      <c r="C220" s="9">
        <v>344</v>
      </c>
      <c r="D220" s="9">
        <v>354</v>
      </c>
      <c r="E220" s="9">
        <v>16</v>
      </c>
      <c r="F220" s="9">
        <v>16</v>
      </c>
      <c r="G220" s="9">
        <v>312</v>
      </c>
      <c r="H220" s="9">
        <v>169</v>
      </c>
      <c r="I220" s="9">
        <v>20</v>
      </c>
      <c r="J220" s="9">
        <v>166.63</v>
      </c>
      <c r="K220" s="9">
        <v>130.80000000000001</v>
      </c>
      <c r="L220" s="9">
        <v>35330.379999999997</v>
      </c>
      <c r="M220" s="9">
        <v>2054.1</v>
      </c>
      <c r="N220" s="9">
        <v>1149.5999999999999</v>
      </c>
      <c r="O220" s="9">
        <v>145.61000000000001</v>
      </c>
      <c r="P220" s="9">
        <v>11846.3</v>
      </c>
      <c r="Q220" s="9">
        <v>669.28</v>
      </c>
      <c r="R220" s="9">
        <v>513.39</v>
      </c>
      <c r="S220" s="14">
        <v>84.32</v>
      </c>
      <c r="T220" s="74">
        <v>2</v>
      </c>
      <c r="U220" s="81">
        <v>3</v>
      </c>
      <c r="V220" s="81">
        <v>3</v>
      </c>
    </row>
    <row r="221" spans="1:22" x14ac:dyDescent="0.25">
      <c r="A221" s="81">
        <v>4</v>
      </c>
      <c r="B221" s="13" t="s">
        <v>242</v>
      </c>
      <c r="C221" s="9">
        <v>394</v>
      </c>
      <c r="D221" s="9">
        <v>405</v>
      </c>
      <c r="E221" s="9">
        <v>18</v>
      </c>
      <c r="F221" s="9">
        <v>18</v>
      </c>
      <c r="G221" s="9">
        <v>358</v>
      </c>
      <c r="H221" s="9">
        <v>193.5</v>
      </c>
      <c r="I221" s="9">
        <v>22</v>
      </c>
      <c r="J221" s="9">
        <v>214.39</v>
      </c>
      <c r="K221" s="9">
        <v>168.3</v>
      </c>
      <c r="L221" s="9">
        <v>59713.15</v>
      </c>
      <c r="M221" s="9">
        <v>3031.1</v>
      </c>
      <c r="N221" s="9">
        <v>1695.05</v>
      </c>
      <c r="O221" s="9">
        <v>166.89</v>
      </c>
      <c r="P221" s="9">
        <v>19955.189999999999</v>
      </c>
      <c r="Q221" s="9">
        <v>985.44</v>
      </c>
      <c r="R221" s="9">
        <v>755.5</v>
      </c>
      <c r="S221" s="14">
        <v>96.48</v>
      </c>
      <c r="T221" s="74">
        <v>2</v>
      </c>
      <c r="U221" s="81">
        <v>4</v>
      </c>
      <c r="V221" s="81">
        <v>4</v>
      </c>
    </row>
    <row r="222" spans="1:22" ht="15.75" thickBot="1" x14ac:dyDescent="0.3">
      <c r="A222" s="81">
        <v>5</v>
      </c>
      <c r="B222" s="15" t="s">
        <v>237</v>
      </c>
      <c r="C222" s="16">
        <v>337.9</v>
      </c>
      <c r="D222" s="16">
        <v>325.7</v>
      </c>
      <c r="E222" s="16">
        <v>30.3</v>
      </c>
      <c r="F222" s="16">
        <v>30.4</v>
      </c>
      <c r="G222" s="16">
        <v>277.10000000000002</v>
      </c>
      <c r="H222" s="16">
        <v>147.69999999999999</v>
      </c>
      <c r="I222" s="16">
        <v>15.2</v>
      </c>
      <c r="J222" s="16">
        <v>283.97000000000003</v>
      </c>
      <c r="K222" s="16">
        <v>222.9</v>
      </c>
      <c r="L222" s="16">
        <v>52698.77</v>
      </c>
      <c r="M222" s="16">
        <v>3119.2</v>
      </c>
      <c r="N222" s="16">
        <v>1826.55</v>
      </c>
      <c r="O222" s="16">
        <v>136.22999999999999</v>
      </c>
      <c r="P222" s="16">
        <v>17576.759999999998</v>
      </c>
      <c r="Q222" s="16">
        <v>1079.32</v>
      </c>
      <c r="R222" s="16">
        <v>839.85</v>
      </c>
      <c r="S222" s="17">
        <v>78.67</v>
      </c>
      <c r="T222" s="75">
        <v>2</v>
      </c>
      <c r="U222" s="83">
        <v>5</v>
      </c>
      <c r="V222" s="81">
        <v>5</v>
      </c>
    </row>
    <row r="223" spans="1:22" x14ac:dyDescent="0.25">
      <c r="A223" s="80">
        <v>1</v>
      </c>
      <c r="B223" s="10" t="s">
        <v>240</v>
      </c>
      <c r="C223" s="11">
        <v>350</v>
      </c>
      <c r="D223" s="11">
        <v>357</v>
      </c>
      <c r="E223" s="11">
        <v>19</v>
      </c>
      <c r="F223" s="11">
        <v>19</v>
      </c>
      <c r="G223" s="11">
        <v>312</v>
      </c>
      <c r="H223" s="11">
        <v>169</v>
      </c>
      <c r="I223" s="11">
        <v>20</v>
      </c>
      <c r="J223" s="11">
        <v>198.37</v>
      </c>
      <c r="K223" s="11">
        <v>155.69999999999999</v>
      </c>
      <c r="L223" s="11">
        <v>42796.14</v>
      </c>
      <c r="M223" s="11">
        <v>2445.5</v>
      </c>
      <c r="N223" s="11">
        <v>1379.79</v>
      </c>
      <c r="O223" s="11">
        <v>146.88</v>
      </c>
      <c r="P223" s="11">
        <v>14433.12</v>
      </c>
      <c r="Q223" s="11">
        <v>808.58</v>
      </c>
      <c r="R223" s="11">
        <v>621.86</v>
      </c>
      <c r="S223" s="12">
        <v>85.3</v>
      </c>
      <c r="T223" s="36">
        <v>3</v>
      </c>
      <c r="U223" s="80">
        <v>1</v>
      </c>
      <c r="V223" s="80">
        <v>1</v>
      </c>
    </row>
    <row r="224" spans="1:22" ht="15.75" thickBot="1" x14ac:dyDescent="0.3">
      <c r="A224" s="83">
        <v>2</v>
      </c>
      <c r="B224" s="15" t="s">
        <v>243</v>
      </c>
      <c r="C224" s="16">
        <v>400</v>
      </c>
      <c r="D224" s="16">
        <v>408</v>
      </c>
      <c r="E224" s="16">
        <v>21</v>
      </c>
      <c r="F224" s="16">
        <v>21</v>
      </c>
      <c r="G224" s="16">
        <v>358</v>
      </c>
      <c r="H224" s="16">
        <v>193.5</v>
      </c>
      <c r="I224" s="16">
        <v>22</v>
      </c>
      <c r="J224" s="16">
        <v>250.69</v>
      </c>
      <c r="K224" s="16">
        <v>196.8</v>
      </c>
      <c r="L224" s="16">
        <v>70888.08</v>
      </c>
      <c r="M224" s="16">
        <v>3544.4</v>
      </c>
      <c r="N224" s="16">
        <v>1996.23</v>
      </c>
      <c r="O224" s="16">
        <v>168.16</v>
      </c>
      <c r="P224" s="16">
        <v>23809.27</v>
      </c>
      <c r="Q224" s="16">
        <v>1167.1199999999999</v>
      </c>
      <c r="R224" s="16">
        <v>896.87</v>
      </c>
      <c r="S224" s="17">
        <v>97.45</v>
      </c>
      <c r="T224" s="37">
        <v>3</v>
      </c>
      <c r="U224" s="83">
        <v>2</v>
      </c>
      <c r="V224" s="83">
        <v>2</v>
      </c>
    </row>
    <row r="225" spans="1:22" ht="15.75" thickBot="1" x14ac:dyDescent="0.3"/>
    <row r="226" spans="1:22" x14ac:dyDescent="0.25">
      <c r="A226" s="204">
        <v>1</v>
      </c>
      <c r="B226" s="10" t="s">
        <v>252</v>
      </c>
      <c r="C226" s="11">
        <v>309</v>
      </c>
      <c r="D226" s="11">
        <v>102</v>
      </c>
      <c r="E226" s="11">
        <v>6</v>
      </c>
      <c r="F226" s="11">
        <v>8.9</v>
      </c>
      <c r="G226" s="11">
        <v>291.2</v>
      </c>
      <c r="H226" s="11">
        <v>48</v>
      </c>
      <c r="I226" s="11">
        <v>7.6</v>
      </c>
      <c r="J226" s="11">
        <v>36.119999999999997</v>
      </c>
      <c r="K226" s="11">
        <v>28.4</v>
      </c>
      <c r="L226" s="11">
        <v>5426.36</v>
      </c>
      <c r="M226" s="11">
        <v>351.2</v>
      </c>
      <c r="N226" s="11">
        <v>203.38</v>
      </c>
      <c r="O226" s="11">
        <v>122.56</v>
      </c>
      <c r="P226" s="11">
        <v>158.06</v>
      </c>
      <c r="Q226" s="11">
        <v>30.99</v>
      </c>
      <c r="R226" s="11">
        <v>24.58</v>
      </c>
      <c r="S226" s="12">
        <v>20.92</v>
      </c>
      <c r="T226" s="36">
        <v>1</v>
      </c>
      <c r="U226" s="80">
        <v>2</v>
      </c>
      <c r="V226" s="204">
        <v>1</v>
      </c>
    </row>
    <row r="227" spans="1:22" x14ac:dyDescent="0.25">
      <c r="A227" s="205">
        <v>2</v>
      </c>
      <c r="B227" s="13" t="s">
        <v>260</v>
      </c>
      <c r="C227" s="9">
        <v>349</v>
      </c>
      <c r="D227" s="9">
        <v>127</v>
      </c>
      <c r="E227" s="9">
        <v>5.8</v>
      </c>
      <c r="F227" s="9">
        <v>8.5</v>
      </c>
      <c r="G227" s="9">
        <v>332</v>
      </c>
      <c r="H227" s="9">
        <v>60.6</v>
      </c>
      <c r="I227" s="9">
        <v>10.199999999999999</v>
      </c>
      <c r="J227" s="9">
        <v>41.74</v>
      </c>
      <c r="K227" s="9">
        <v>32.799999999999997</v>
      </c>
      <c r="L227" s="9">
        <v>8267.33</v>
      </c>
      <c r="M227" s="9">
        <v>473.8</v>
      </c>
      <c r="N227" s="9">
        <v>271.01</v>
      </c>
      <c r="O227" s="9">
        <v>140.74</v>
      </c>
      <c r="P227" s="9">
        <v>291</v>
      </c>
      <c r="Q227" s="9">
        <v>45.83</v>
      </c>
      <c r="R227" s="9">
        <v>35.9</v>
      </c>
      <c r="S227" s="14">
        <v>26.4</v>
      </c>
      <c r="T227" s="25">
        <v>1</v>
      </c>
      <c r="U227" s="81">
        <v>4</v>
      </c>
      <c r="V227" s="205">
        <v>2</v>
      </c>
    </row>
    <row r="228" spans="1:22" x14ac:dyDescent="0.25">
      <c r="A228" s="205">
        <v>3</v>
      </c>
      <c r="B228" s="13" t="s">
        <v>244</v>
      </c>
      <c r="C228" s="9">
        <v>207</v>
      </c>
      <c r="D228" s="9">
        <v>133</v>
      </c>
      <c r="E228" s="9">
        <v>5.8</v>
      </c>
      <c r="F228" s="9">
        <v>8.4</v>
      </c>
      <c r="G228" s="9">
        <v>190.2</v>
      </c>
      <c r="H228" s="9">
        <v>63.6</v>
      </c>
      <c r="I228" s="9">
        <v>7.6</v>
      </c>
      <c r="J228" s="9">
        <v>33.869999999999997</v>
      </c>
      <c r="K228" s="9">
        <v>26.6</v>
      </c>
      <c r="L228" s="9">
        <v>2580.37</v>
      </c>
      <c r="M228" s="9">
        <v>249.3</v>
      </c>
      <c r="N228" s="9">
        <v>139.47999999999999</v>
      </c>
      <c r="O228" s="9">
        <v>87.28</v>
      </c>
      <c r="P228" s="9">
        <v>329.79</v>
      </c>
      <c r="Q228" s="9">
        <v>49.59</v>
      </c>
      <c r="R228" s="9">
        <v>38.06</v>
      </c>
      <c r="S228" s="14">
        <v>31.2</v>
      </c>
      <c r="T228" s="25">
        <v>1</v>
      </c>
      <c r="U228" s="81">
        <v>1</v>
      </c>
      <c r="V228" s="205">
        <v>3</v>
      </c>
    </row>
    <row r="229" spans="1:22" x14ac:dyDescent="0.25">
      <c r="A229" s="205">
        <v>4</v>
      </c>
      <c r="B229" s="13" t="s">
        <v>270</v>
      </c>
      <c r="C229" s="9">
        <v>399</v>
      </c>
      <c r="D229" s="9">
        <v>140</v>
      </c>
      <c r="E229" s="9">
        <v>6.4</v>
      </c>
      <c r="F229" s="9">
        <v>8.8000000000000007</v>
      </c>
      <c r="G229" s="9">
        <v>381.4</v>
      </c>
      <c r="H229" s="9">
        <v>66.8</v>
      </c>
      <c r="I229" s="9">
        <v>10.199999999999999</v>
      </c>
      <c r="J229" s="9">
        <v>49.94</v>
      </c>
      <c r="K229" s="9">
        <v>39.200000000000003</v>
      </c>
      <c r="L229" s="9">
        <v>12656.64</v>
      </c>
      <c r="M229" s="9">
        <v>634.4</v>
      </c>
      <c r="N229" s="9">
        <v>365.15</v>
      </c>
      <c r="O229" s="9">
        <v>159.19</v>
      </c>
      <c r="P229" s="9">
        <v>403.59</v>
      </c>
      <c r="Q229" s="9">
        <v>57.66</v>
      </c>
      <c r="R229" s="9">
        <v>45.32</v>
      </c>
      <c r="S229" s="14">
        <v>28.43</v>
      </c>
      <c r="T229" s="25">
        <v>1</v>
      </c>
      <c r="U229" s="81">
        <v>5</v>
      </c>
      <c r="V229" s="205">
        <v>4</v>
      </c>
    </row>
    <row r="230" spans="1:22" x14ac:dyDescent="0.25">
      <c r="A230" s="205">
        <v>5</v>
      </c>
      <c r="B230" s="13" t="s">
        <v>246</v>
      </c>
      <c r="C230" s="9">
        <v>251</v>
      </c>
      <c r="D230" s="9">
        <v>146</v>
      </c>
      <c r="E230" s="9">
        <v>6</v>
      </c>
      <c r="F230" s="9">
        <v>8.6</v>
      </c>
      <c r="G230" s="9">
        <v>233.8</v>
      </c>
      <c r="H230" s="9">
        <v>70</v>
      </c>
      <c r="I230" s="9">
        <v>7.6</v>
      </c>
      <c r="J230" s="9">
        <v>39.64</v>
      </c>
      <c r="K230" s="9">
        <v>31.1</v>
      </c>
      <c r="L230" s="9">
        <v>4395.18</v>
      </c>
      <c r="M230" s="9">
        <v>350.2</v>
      </c>
      <c r="N230" s="9">
        <v>196.03</v>
      </c>
      <c r="O230" s="9">
        <v>105.3</v>
      </c>
      <c r="P230" s="9">
        <v>446.61</v>
      </c>
      <c r="Q230" s="9">
        <v>61.18</v>
      </c>
      <c r="R230" s="9">
        <v>47</v>
      </c>
      <c r="S230" s="14">
        <v>33.57</v>
      </c>
      <c r="T230" s="25">
        <v>1</v>
      </c>
      <c r="U230" s="81">
        <v>3</v>
      </c>
      <c r="V230" s="205">
        <v>5</v>
      </c>
    </row>
    <row r="231" spans="1:22" x14ac:dyDescent="0.25">
      <c r="A231" s="205">
        <v>6</v>
      </c>
      <c r="B231" s="13" t="s">
        <v>277</v>
      </c>
      <c r="C231" s="9">
        <v>450</v>
      </c>
      <c r="D231" s="9">
        <v>152</v>
      </c>
      <c r="E231" s="9">
        <v>7.6</v>
      </c>
      <c r="F231" s="9">
        <v>10.8</v>
      </c>
      <c r="G231" s="9">
        <v>428.4</v>
      </c>
      <c r="H231" s="9">
        <v>72.2</v>
      </c>
      <c r="I231" s="9">
        <v>10.199999999999999</v>
      </c>
      <c r="J231" s="9">
        <v>66.28</v>
      </c>
      <c r="K231" s="9">
        <v>52</v>
      </c>
      <c r="L231" s="9">
        <v>21216.720000000001</v>
      </c>
      <c r="M231" s="9">
        <v>943</v>
      </c>
      <c r="N231" s="9">
        <v>544.30999999999995</v>
      </c>
      <c r="O231" s="9">
        <v>178.91</v>
      </c>
      <c r="P231" s="9">
        <v>634.05999999999995</v>
      </c>
      <c r="Q231" s="9">
        <v>83.43</v>
      </c>
      <c r="R231" s="9">
        <v>65.75</v>
      </c>
      <c r="S231" s="14">
        <v>30.93</v>
      </c>
      <c r="T231" s="25">
        <v>1</v>
      </c>
      <c r="U231" s="81">
        <v>6</v>
      </c>
      <c r="V231" s="205">
        <v>6</v>
      </c>
    </row>
    <row r="232" spans="1:22" ht="15.75" thickBot="1" x14ac:dyDescent="0.3">
      <c r="A232" s="206">
        <v>7</v>
      </c>
      <c r="B232" s="15" t="s">
        <v>293</v>
      </c>
      <c r="C232" s="16">
        <v>599</v>
      </c>
      <c r="D232" s="16">
        <v>178</v>
      </c>
      <c r="E232" s="16">
        <v>10</v>
      </c>
      <c r="F232" s="16">
        <v>12.8</v>
      </c>
      <c r="G232" s="16">
        <v>573.4</v>
      </c>
      <c r="H232" s="16">
        <v>84</v>
      </c>
      <c r="I232" s="16">
        <v>12.7</v>
      </c>
      <c r="J232" s="16">
        <v>104.29</v>
      </c>
      <c r="K232" s="16">
        <v>81.900000000000006</v>
      </c>
      <c r="L232" s="16">
        <v>55978.87</v>
      </c>
      <c r="M232" s="16">
        <v>1869.1</v>
      </c>
      <c r="N232" s="16">
        <v>1098.43</v>
      </c>
      <c r="O232" s="16">
        <v>231.68</v>
      </c>
      <c r="P232" s="16">
        <v>1208.8499999999999</v>
      </c>
      <c r="Q232" s="16">
        <v>135.83000000000001</v>
      </c>
      <c r="R232" s="16">
        <v>109.1</v>
      </c>
      <c r="S232" s="17">
        <v>34.049999999999997</v>
      </c>
      <c r="T232" s="37">
        <v>1</v>
      </c>
      <c r="U232" s="83">
        <v>7</v>
      </c>
      <c r="V232" s="206">
        <v>7</v>
      </c>
    </row>
    <row r="233" spans="1:22" x14ac:dyDescent="0.25">
      <c r="A233" s="81">
        <v>1</v>
      </c>
      <c r="B233" s="10" t="s">
        <v>253</v>
      </c>
      <c r="C233" s="11">
        <v>313</v>
      </c>
      <c r="D233" s="11">
        <v>102</v>
      </c>
      <c r="E233" s="11">
        <v>6.6</v>
      </c>
      <c r="F233" s="11">
        <v>10.8</v>
      </c>
      <c r="G233" s="11">
        <v>291.39999999999998</v>
      </c>
      <c r="H233" s="11">
        <v>47.7</v>
      </c>
      <c r="I233" s="11">
        <v>7.6</v>
      </c>
      <c r="J233" s="11">
        <v>41.76</v>
      </c>
      <c r="K233" s="11">
        <v>32.799999999999997</v>
      </c>
      <c r="L233" s="11">
        <v>6496.06</v>
      </c>
      <c r="M233" s="11">
        <v>415.1</v>
      </c>
      <c r="N233" s="11">
        <v>240.08</v>
      </c>
      <c r="O233" s="11">
        <v>124.72</v>
      </c>
      <c r="P233" s="11">
        <v>191.85</v>
      </c>
      <c r="Q233" s="11">
        <v>37.619999999999997</v>
      </c>
      <c r="R233" s="11">
        <v>29.8</v>
      </c>
      <c r="S233" s="12">
        <v>21.43</v>
      </c>
      <c r="T233" s="36">
        <v>2</v>
      </c>
      <c r="U233" s="80">
        <v>2</v>
      </c>
      <c r="V233" s="81">
        <v>1</v>
      </c>
    </row>
    <row r="234" spans="1:22" x14ac:dyDescent="0.25">
      <c r="A234" s="81">
        <v>2</v>
      </c>
      <c r="B234" s="13" t="s">
        <v>261</v>
      </c>
      <c r="C234" s="9">
        <v>353</v>
      </c>
      <c r="D234" s="9">
        <v>128</v>
      </c>
      <c r="E234" s="9">
        <v>6.5</v>
      </c>
      <c r="F234" s="9">
        <v>10.7</v>
      </c>
      <c r="G234" s="9">
        <v>331.6</v>
      </c>
      <c r="H234" s="9">
        <v>60.75</v>
      </c>
      <c r="I234" s="9">
        <v>10.199999999999999</v>
      </c>
      <c r="J234" s="9">
        <v>49.84</v>
      </c>
      <c r="K234" s="9">
        <v>39.1</v>
      </c>
      <c r="L234" s="9">
        <v>10240.24</v>
      </c>
      <c r="M234" s="9">
        <v>580.20000000000005</v>
      </c>
      <c r="N234" s="9">
        <v>331.05</v>
      </c>
      <c r="O234" s="9">
        <v>143.34</v>
      </c>
      <c r="P234" s="9">
        <v>375.06</v>
      </c>
      <c r="Q234" s="9">
        <v>58.6</v>
      </c>
      <c r="R234" s="9">
        <v>45.83</v>
      </c>
      <c r="S234" s="14">
        <v>27.43</v>
      </c>
      <c r="T234" s="25">
        <v>2</v>
      </c>
      <c r="U234" s="81">
        <v>4</v>
      </c>
      <c r="V234" s="81">
        <v>2</v>
      </c>
    </row>
    <row r="235" spans="1:22" x14ac:dyDescent="0.25">
      <c r="A235" s="81">
        <v>3</v>
      </c>
      <c r="B235" s="13" t="s">
        <v>245</v>
      </c>
      <c r="C235" s="9">
        <v>210</v>
      </c>
      <c r="D235" s="9">
        <v>134</v>
      </c>
      <c r="E235" s="9">
        <v>6.4</v>
      </c>
      <c r="F235" s="9">
        <v>10.199999999999999</v>
      </c>
      <c r="G235" s="9">
        <v>189.6</v>
      </c>
      <c r="H235" s="9">
        <v>63.8</v>
      </c>
      <c r="I235" s="9">
        <v>7.6</v>
      </c>
      <c r="J235" s="9">
        <v>39.97</v>
      </c>
      <c r="K235" s="9">
        <v>31.4</v>
      </c>
      <c r="L235" s="9">
        <v>3137</v>
      </c>
      <c r="M235" s="9">
        <v>298.8</v>
      </c>
      <c r="N235" s="9">
        <v>167.61</v>
      </c>
      <c r="O235" s="9">
        <v>88.6</v>
      </c>
      <c r="P235" s="9">
        <v>409.58</v>
      </c>
      <c r="Q235" s="9">
        <v>61.13</v>
      </c>
      <c r="R235" s="9">
        <v>46.88</v>
      </c>
      <c r="S235" s="14">
        <v>32.01</v>
      </c>
      <c r="T235" s="25">
        <v>2</v>
      </c>
      <c r="U235" s="81">
        <v>1</v>
      </c>
      <c r="V235" s="81">
        <v>3</v>
      </c>
    </row>
    <row r="236" spans="1:22" x14ac:dyDescent="0.25">
      <c r="A236" s="81">
        <v>4</v>
      </c>
      <c r="B236" s="13" t="s">
        <v>271</v>
      </c>
      <c r="C236" s="9">
        <v>403</v>
      </c>
      <c r="D236" s="9">
        <v>140</v>
      </c>
      <c r="E236" s="9">
        <v>7</v>
      </c>
      <c r="F236" s="9">
        <v>11.2</v>
      </c>
      <c r="G236" s="9">
        <v>380.6</v>
      </c>
      <c r="H236" s="9">
        <v>66.5</v>
      </c>
      <c r="I236" s="9">
        <v>10.199999999999999</v>
      </c>
      <c r="J236" s="9">
        <v>58.9</v>
      </c>
      <c r="K236" s="9">
        <v>46.2</v>
      </c>
      <c r="L236" s="9">
        <v>15570.06</v>
      </c>
      <c r="M236" s="9">
        <v>772.7</v>
      </c>
      <c r="N236" s="9">
        <v>442.32</v>
      </c>
      <c r="O236" s="9">
        <v>162.59</v>
      </c>
      <c r="P236" s="9">
        <v>513.63</v>
      </c>
      <c r="Q236" s="9">
        <v>73.38</v>
      </c>
      <c r="R236" s="9">
        <v>57.47</v>
      </c>
      <c r="S236" s="14">
        <v>29.53</v>
      </c>
      <c r="T236" s="25">
        <v>2</v>
      </c>
      <c r="U236" s="81">
        <v>5</v>
      </c>
      <c r="V236" s="81">
        <v>4</v>
      </c>
    </row>
    <row r="237" spans="1:22" x14ac:dyDescent="0.25">
      <c r="A237" s="81">
        <v>5</v>
      </c>
      <c r="B237" s="13" t="s">
        <v>247</v>
      </c>
      <c r="C237" s="9">
        <v>256</v>
      </c>
      <c r="D237" s="9">
        <v>146</v>
      </c>
      <c r="E237" s="9">
        <v>6.3</v>
      </c>
      <c r="F237" s="9">
        <v>10.9</v>
      </c>
      <c r="G237" s="9">
        <v>234.2</v>
      </c>
      <c r="H237" s="9">
        <v>69.849999999999994</v>
      </c>
      <c r="I237" s="9">
        <v>7.6</v>
      </c>
      <c r="J237" s="9">
        <v>47.08</v>
      </c>
      <c r="K237" s="9">
        <v>37</v>
      </c>
      <c r="L237" s="9">
        <v>5523.69</v>
      </c>
      <c r="M237" s="9">
        <v>431.5</v>
      </c>
      <c r="N237" s="9">
        <v>241.08</v>
      </c>
      <c r="O237" s="9">
        <v>108.32</v>
      </c>
      <c r="P237" s="9">
        <v>565.99</v>
      </c>
      <c r="Q237" s="9">
        <v>77.53</v>
      </c>
      <c r="R237" s="9">
        <v>59.37</v>
      </c>
      <c r="S237" s="14">
        <v>34.67</v>
      </c>
      <c r="T237" s="25">
        <v>2</v>
      </c>
      <c r="U237" s="81">
        <v>3</v>
      </c>
      <c r="V237" s="81">
        <v>5</v>
      </c>
    </row>
    <row r="238" spans="1:22" x14ac:dyDescent="0.25">
      <c r="A238" s="81">
        <v>6</v>
      </c>
      <c r="B238" s="13" t="s">
        <v>278</v>
      </c>
      <c r="C238" s="9">
        <v>455</v>
      </c>
      <c r="D238" s="9">
        <v>153</v>
      </c>
      <c r="E238" s="9">
        <v>8</v>
      </c>
      <c r="F238" s="9">
        <v>13.3</v>
      </c>
      <c r="G238" s="9">
        <v>428.4</v>
      </c>
      <c r="H238" s="9">
        <v>72.5</v>
      </c>
      <c r="I238" s="9">
        <v>10.199999999999999</v>
      </c>
      <c r="J238" s="9">
        <v>75.86</v>
      </c>
      <c r="K238" s="9">
        <v>59.6</v>
      </c>
      <c r="L238" s="9">
        <v>25498.98</v>
      </c>
      <c r="M238" s="9">
        <v>1120.8</v>
      </c>
      <c r="N238" s="9">
        <v>642.4</v>
      </c>
      <c r="O238" s="9">
        <v>183.34</v>
      </c>
      <c r="P238" s="9">
        <v>796.13</v>
      </c>
      <c r="Q238" s="9">
        <v>104.07</v>
      </c>
      <c r="R238" s="9">
        <v>81.540000000000006</v>
      </c>
      <c r="S238" s="14">
        <v>32.39</v>
      </c>
      <c r="T238" s="25">
        <v>2</v>
      </c>
      <c r="U238" s="81">
        <v>6</v>
      </c>
      <c r="V238" s="81">
        <v>6</v>
      </c>
    </row>
    <row r="239" spans="1:22" ht="15.75" thickBot="1" x14ac:dyDescent="0.3">
      <c r="A239" s="81">
        <v>7</v>
      </c>
      <c r="B239" s="15" t="s">
        <v>294</v>
      </c>
      <c r="C239" s="16">
        <v>603</v>
      </c>
      <c r="D239" s="16">
        <v>179</v>
      </c>
      <c r="E239" s="16">
        <v>10.9</v>
      </c>
      <c r="F239" s="16">
        <v>15</v>
      </c>
      <c r="G239" s="16">
        <v>573</v>
      </c>
      <c r="H239" s="16">
        <v>84.05</v>
      </c>
      <c r="I239" s="16">
        <v>12.7</v>
      </c>
      <c r="J239" s="16">
        <v>117.54</v>
      </c>
      <c r="K239" s="16">
        <v>92.3</v>
      </c>
      <c r="L239" s="16">
        <v>64629.04</v>
      </c>
      <c r="M239" s="16">
        <v>2143.6</v>
      </c>
      <c r="N239" s="16">
        <v>1256.3800000000001</v>
      </c>
      <c r="O239" s="16">
        <v>234.49</v>
      </c>
      <c r="P239" s="16">
        <v>1441.05</v>
      </c>
      <c r="Q239" s="16">
        <v>161.01</v>
      </c>
      <c r="R239" s="16">
        <v>129.24</v>
      </c>
      <c r="S239" s="17">
        <v>35.01</v>
      </c>
      <c r="T239" s="37">
        <v>2</v>
      </c>
      <c r="U239" s="83">
        <v>7</v>
      </c>
      <c r="V239" s="81">
        <v>7</v>
      </c>
    </row>
    <row r="240" spans="1:22" x14ac:dyDescent="0.25">
      <c r="A240" s="80">
        <v>1</v>
      </c>
      <c r="B240" s="10" t="s">
        <v>254</v>
      </c>
      <c r="C240" s="11">
        <v>310</v>
      </c>
      <c r="D240" s="11">
        <v>165</v>
      </c>
      <c r="E240" s="11">
        <v>5.8</v>
      </c>
      <c r="F240" s="11">
        <v>9.6999999999999993</v>
      </c>
      <c r="G240" s="11">
        <v>290.60000000000002</v>
      </c>
      <c r="H240" s="11">
        <v>79.599999999999994</v>
      </c>
      <c r="I240" s="11">
        <v>8.9</v>
      </c>
      <c r="J240" s="11">
        <v>49.54</v>
      </c>
      <c r="K240" s="11">
        <v>38.9</v>
      </c>
      <c r="L240" s="11">
        <v>8544.9699999999993</v>
      </c>
      <c r="M240" s="11">
        <v>551.29999999999995</v>
      </c>
      <c r="N240" s="11">
        <v>306.41000000000003</v>
      </c>
      <c r="O240" s="11">
        <v>131.33000000000001</v>
      </c>
      <c r="P240" s="11">
        <v>726.88</v>
      </c>
      <c r="Q240" s="11">
        <v>88.11</v>
      </c>
      <c r="R240" s="11">
        <v>67.41</v>
      </c>
      <c r="S240" s="12">
        <v>38.299999999999997</v>
      </c>
      <c r="T240" s="36">
        <v>3</v>
      </c>
      <c r="U240" s="80">
        <v>1</v>
      </c>
      <c r="V240" s="80">
        <v>1</v>
      </c>
    </row>
    <row r="241" spans="1:22" x14ac:dyDescent="0.25">
      <c r="A241" s="81">
        <v>2</v>
      </c>
      <c r="B241" s="13" t="s">
        <v>248</v>
      </c>
      <c r="C241" s="9">
        <v>260</v>
      </c>
      <c r="D241" s="9">
        <v>147</v>
      </c>
      <c r="E241" s="9">
        <v>7.2</v>
      </c>
      <c r="F241" s="9">
        <v>12.7</v>
      </c>
      <c r="G241" s="9">
        <v>234.6</v>
      </c>
      <c r="H241" s="9">
        <v>69.900000000000006</v>
      </c>
      <c r="I241" s="9">
        <v>7.6</v>
      </c>
      <c r="J241" s="9">
        <v>54.73</v>
      </c>
      <c r="K241" s="9">
        <v>43</v>
      </c>
      <c r="L241" s="9">
        <v>6554.72</v>
      </c>
      <c r="M241" s="9">
        <v>504.2</v>
      </c>
      <c r="N241" s="9">
        <v>283.24</v>
      </c>
      <c r="O241" s="9">
        <v>109.44</v>
      </c>
      <c r="P241" s="9">
        <v>673.24</v>
      </c>
      <c r="Q241" s="9">
        <v>91.6</v>
      </c>
      <c r="R241" s="9">
        <v>70.260000000000005</v>
      </c>
      <c r="S241" s="14">
        <v>35.07</v>
      </c>
      <c r="T241" s="25">
        <v>3</v>
      </c>
      <c r="U241" s="81">
        <v>2</v>
      </c>
      <c r="V241" s="81">
        <v>2</v>
      </c>
    </row>
    <row r="242" spans="1:22" x14ac:dyDescent="0.25">
      <c r="A242" s="81">
        <v>3</v>
      </c>
      <c r="B242" s="13" t="s">
        <v>262</v>
      </c>
      <c r="C242" s="9">
        <v>352</v>
      </c>
      <c r="D242" s="9">
        <v>171</v>
      </c>
      <c r="E242" s="9">
        <v>6.9</v>
      </c>
      <c r="F242" s="9">
        <v>9.8000000000000007</v>
      </c>
      <c r="G242" s="9">
        <v>332.4</v>
      </c>
      <c r="H242" s="9">
        <v>82.05</v>
      </c>
      <c r="I242" s="9">
        <v>10.199999999999999</v>
      </c>
      <c r="J242" s="9">
        <v>57.34</v>
      </c>
      <c r="K242" s="9">
        <v>45</v>
      </c>
      <c r="L242" s="9">
        <v>12166.36</v>
      </c>
      <c r="M242" s="9">
        <v>691.3</v>
      </c>
      <c r="N242" s="9">
        <v>389.35</v>
      </c>
      <c r="O242" s="9">
        <v>145.66</v>
      </c>
      <c r="P242" s="9">
        <v>817.94</v>
      </c>
      <c r="Q242" s="9">
        <v>95.67</v>
      </c>
      <c r="R242" s="9">
        <v>73.87</v>
      </c>
      <c r="S242" s="14">
        <v>37.770000000000003</v>
      </c>
      <c r="T242" s="25">
        <v>3</v>
      </c>
      <c r="U242" s="81">
        <v>3</v>
      </c>
      <c r="V242" s="81">
        <v>3</v>
      </c>
    </row>
    <row r="243" spans="1:22" x14ac:dyDescent="0.25">
      <c r="A243" s="81">
        <v>4</v>
      </c>
      <c r="B243" s="13" t="s">
        <v>272</v>
      </c>
      <c r="C243" s="9">
        <v>403</v>
      </c>
      <c r="D243" s="9">
        <v>177</v>
      </c>
      <c r="E243" s="9">
        <v>7.5</v>
      </c>
      <c r="F243" s="9">
        <v>10.9</v>
      </c>
      <c r="G243" s="9">
        <v>381.2</v>
      </c>
      <c r="H243" s="9">
        <v>84.75</v>
      </c>
      <c r="I243" s="9">
        <v>10.199999999999999</v>
      </c>
      <c r="J243" s="9">
        <v>68.069999999999993</v>
      </c>
      <c r="K243" s="9">
        <v>53.4</v>
      </c>
      <c r="L243" s="9">
        <v>18613.439999999999</v>
      </c>
      <c r="M243" s="9">
        <v>923.7</v>
      </c>
      <c r="N243" s="9">
        <v>522.88</v>
      </c>
      <c r="O243" s="9">
        <v>165.36</v>
      </c>
      <c r="P243" s="9">
        <v>1009.08</v>
      </c>
      <c r="Q243" s="9">
        <v>114.02</v>
      </c>
      <c r="R243" s="9">
        <v>88.32</v>
      </c>
      <c r="S243" s="14">
        <v>38.5</v>
      </c>
      <c r="T243" s="25">
        <v>3</v>
      </c>
      <c r="U243" s="81">
        <v>4</v>
      </c>
      <c r="V243" s="81">
        <v>4</v>
      </c>
    </row>
    <row r="244" spans="1:22" x14ac:dyDescent="0.25">
      <c r="A244" s="81">
        <v>5</v>
      </c>
      <c r="B244" s="13" t="s">
        <v>279</v>
      </c>
      <c r="C244" s="9">
        <v>459</v>
      </c>
      <c r="D244" s="9">
        <v>154</v>
      </c>
      <c r="E244" s="9">
        <v>9.1</v>
      </c>
      <c r="F244" s="9">
        <v>15.4</v>
      </c>
      <c r="G244" s="9">
        <v>428.2</v>
      </c>
      <c r="H244" s="9">
        <v>72.45</v>
      </c>
      <c r="I244" s="9">
        <v>10.199999999999999</v>
      </c>
      <c r="J244" s="9">
        <v>87.29</v>
      </c>
      <c r="K244" s="9">
        <v>68.5</v>
      </c>
      <c r="L244" s="9">
        <v>29698.29</v>
      </c>
      <c r="M244" s="9">
        <v>1294</v>
      </c>
      <c r="N244" s="9">
        <v>744.05</v>
      </c>
      <c r="O244" s="9">
        <v>184.45</v>
      </c>
      <c r="P244" s="9">
        <v>940.55</v>
      </c>
      <c r="Q244" s="9">
        <v>122.15</v>
      </c>
      <c r="R244" s="9">
        <v>96.04</v>
      </c>
      <c r="S244" s="14">
        <v>32.83</v>
      </c>
      <c r="T244" s="25">
        <v>3</v>
      </c>
      <c r="U244" s="81">
        <v>5</v>
      </c>
      <c r="V244" s="81">
        <v>5</v>
      </c>
    </row>
    <row r="245" spans="1:22" x14ac:dyDescent="0.25">
      <c r="A245" s="81">
        <v>6</v>
      </c>
      <c r="B245" s="13" t="s">
        <v>288</v>
      </c>
      <c r="C245" s="9">
        <v>533</v>
      </c>
      <c r="D245" s="9">
        <v>209</v>
      </c>
      <c r="E245" s="9">
        <v>10.199999999999999</v>
      </c>
      <c r="F245" s="9">
        <v>15.6</v>
      </c>
      <c r="G245" s="9">
        <v>501.8</v>
      </c>
      <c r="H245" s="9">
        <v>99.4</v>
      </c>
      <c r="I245" s="9">
        <v>12.7</v>
      </c>
      <c r="J245" s="9">
        <v>117.78</v>
      </c>
      <c r="K245" s="9">
        <v>92.5</v>
      </c>
      <c r="L245" s="9">
        <v>55246.34</v>
      </c>
      <c r="M245" s="9">
        <v>2073</v>
      </c>
      <c r="N245" s="9">
        <v>1181.69</v>
      </c>
      <c r="O245" s="9">
        <v>216.58</v>
      </c>
      <c r="P245" s="9">
        <v>2379.0100000000002</v>
      </c>
      <c r="Q245" s="9">
        <v>227.66</v>
      </c>
      <c r="R245" s="9">
        <v>177.43</v>
      </c>
      <c r="S245" s="14">
        <v>44.94</v>
      </c>
      <c r="T245" s="25">
        <v>3</v>
      </c>
      <c r="U245" s="81">
        <v>6</v>
      </c>
      <c r="V245" s="81">
        <v>6</v>
      </c>
    </row>
    <row r="246" spans="1:22" ht="15.75" thickBot="1" x14ac:dyDescent="0.3">
      <c r="A246" s="83">
        <v>7</v>
      </c>
      <c r="B246" s="15" t="s">
        <v>295</v>
      </c>
      <c r="C246" s="16">
        <v>603</v>
      </c>
      <c r="D246" s="16">
        <v>228</v>
      </c>
      <c r="E246" s="16">
        <v>10.5</v>
      </c>
      <c r="F246" s="16">
        <v>14.9</v>
      </c>
      <c r="G246" s="16">
        <v>573.20000000000005</v>
      </c>
      <c r="H246" s="16">
        <v>108.75</v>
      </c>
      <c r="I246" s="16">
        <v>12.7</v>
      </c>
      <c r="J246" s="16">
        <v>129.51</v>
      </c>
      <c r="K246" s="16">
        <v>101.7</v>
      </c>
      <c r="L246" s="16">
        <v>76354.38</v>
      </c>
      <c r="M246" s="16">
        <v>2532.5</v>
      </c>
      <c r="N246" s="16">
        <v>1449.82</v>
      </c>
      <c r="O246" s="16">
        <v>242.81</v>
      </c>
      <c r="P246" s="16">
        <v>2949.85</v>
      </c>
      <c r="Q246" s="16">
        <v>258.76</v>
      </c>
      <c r="R246" s="16">
        <v>202.1</v>
      </c>
      <c r="S246" s="17">
        <v>47.72</v>
      </c>
      <c r="T246" s="37">
        <v>3</v>
      </c>
      <c r="U246" s="83">
        <v>7</v>
      </c>
      <c r="V246" s="83">
        <v>7</v>
      </c>
    </row>
    <row r="247" spans="1:22" x14ac:dyDescent="0.25">
      <c r="A247" s="80">
        <v>1</v>
      </c>
      <c r="B247" s="10" t="s">
        <v>249</v>
      </c>
      <c r="C247" s="11">
        <v>258</v>
      </c>
      <c r="D247" s="11">
        <v>146</v>
      </c>
      <c r="E247" s="11">
        <v>6.1</v>
      </c>
      <c r="F247" s="11">
        <v>9.1</v>
      </c>
      <c r="G247" s="11">
        <v>239.8</v>
      </c>
      <c r="H247" s="11">
        <v>69.95</v>
      </c>
      <c r="I247" s="11">
        <v>7.6</v>
      </c>
      <c r="J247" s="11">
        <v>41.7</v>
      </c>
      <c r="K247" s="11">
        <v>32.700000000000003</v>
      </c>
      <c r="L247" s="11">
        <v>4887.5</v>
      </c>
      <c r="M247" s="11">
        <v>378.9</v>
      </c>
      <c r="N247" s="11">
        <v>212.12</v>
      </c>
      <c r="O247" s="11">
        <v>108.27</v>
      </c>
      <c r="P247" s="11">
        <v>472.58</v>
      </c>
      <c r="Q247" s="11">
        <v>64.739999999999995</v>
      </c>
      <c r="R247" s="11">
        <v>49.73</v>
      </c>
      <c r="S247" s="12">
        <v>33.67</v>
      </c>
      <c r="T247" s="36">
        <v>4</v>
      </c>
      <c r="U247" s="80">
        <v>1</v>
      </c>
      <c r="V247" s="80">
        <v>1</v>
      </c>
    </row>
    <row r="248" spans="1:22" x14ac:dyDescent="0.25">
      <c r="A248" s="81">
        <v>2</v>
      </c>
      <c r="B248" s="13" t="s">
        <v>255</v>
      </c>
      <c r="C248" s="9">
        <v>313</v>
      </c>
      <c r="D248" s="9">
        <v>166</v>
      </c>
      <c r="E248" s="9">
        <v>6.6</v>
      </c>
      <c r="F248" s="9">
        <v>11.2</v>
      </c>
      <c r="G248" s="9">
        <v>290.60000000000002</v>
      </c>
      <c r="H248" s="9">
        <v>79.7</v>
      </c>
      <c r="I248" s="9">
        <v>8.9</v>
      </c>
      <c r="J248" s="9">
        <v>57.04</v>
      </c>
      <c r="K248" s="9">
        <v>44.8</v>
      </c>
      <c r="L248" s="9">
        <v>9960.39</v>
      </c>
      <c r="M248" s="9">
        <v>636.5</v>
      </c>
      <c r="N248" s="9">
        <v>355.1</v>
      </c>
      <c r="O248" s="9">
        <v>132.13999999999999</v>
      </c>
      <c r="P248" s="9">
        <v>854.77</v>
      </c>
      <c r="Q248" s="9">
        <v>102.98</v>
      </c>
      <c r="R248" s="9">
        <v>78.92</v>
      </c>
      <c r="S248" s="14">
        <v>38.71</v>
      </c>
      <c r="T248" s="25">
        <v>4</v>
      </c>
      <c r="U248" s="81">
        <v>2</v>
      </c>
      <c r="V248" s="81">
        <v>2</v>
      </c>
    </row>
    <row r="249" spans="1:22" x14ac:dyDescent="0.25">
      <c r="A249" s="81">
        <v>3</v>
      </c>
      <c r="B249" s="13" t="s">
        <v>263</v>
      </c>
      <c r="C249" s="9">
        <v>355</v>
      </c>
      <c r="D249" s="9">
        <v>171</v>
      </c>
      <c r="E249" s="9">
        <v>7.2</v>
      </c>
      <c r="F249" s="9">
        <v>11.6</v>
      </c>
      <c r="G249" s="9">
        <v>331.8</v>
      </c>
      <c r="H249" s="9">
        <v>81.900000000000006</v>
      </c>
      <c r="I249" s="9">
        <v>10.199999999999999</v>
      </c>
      <c r="J249" s="9">
        <v>64.45</v>
      </c>
      <c r="K249" s="9">
        <v>50.6</v>
      </c>
      <c r="L249" s="9">
        <v>14130.93</v>
      </c>
      <c r="M249" s="9">
        <v>796.1</v>
      </c>
      <c r="N249" s="9">
        <v>446.97</v>
      </c>
      <c r="O249" s="9">
        <v>148.07</v>
      </c>
      <c r="P249" s="9">
        <v>968.08</v>
      </c>
      <c r="Q249" s="9">
        <v>113.23</v>
      </c>
      <c r="R249" s="9">
        <v>87.21</v>
      </c>
      <c r="S249" s="14">
        <v>38.76</v>
      </c>
      <c r="T249" s="25">
        <v>4</v>
      </c>
      <c r="U249" s="81">
        <v>3</v>
      </c>
      <c r="V249" s="81">
        <v>3</v>
      </c>
    </row>
    <row r="250" spans="1:22" x14ac:dyDescent="0.25">
      <c r="A250" s="81">
        <v>4</v>
      </c>
      <c r="B250" s="13" t="s">
        <v>273</v>
      </c>
      <c r="C250" s="9">
        <v>407</v>
      </c>
      <c r="D250" s="9">
        <v>178</v>
      </c>
      <c r="E250" s="9">
        <v>7.7</v>
      </c>
      <c r="F250" s="9">
        <v>12.8</v>
      </c>
      <c r="G250" s="9">
        <v>381.4</v>
      </c>
      <c r="H250" s="9">
        <v>85.15</v>
      </c>
      <c r="I250" s="9">
        <v>10.199999999999999</v>
      </c>
      <c r="J250" s="9">
        <v>75.83</v>
      </c>
      <c r="K250" s="9">
        <v>59.5</v>
      </c>
      <c r="L250" s="9">
        <v>21585.78</v>
      </c>
      <c r="M250" s="9">
        <v>1060.7</v>
      </c>
      <c r="N250" s="9">
        <v>597.5</v>
      </c>
      <c r="O250" s="9">
        <v>168.72</v>
      </c>
      <c r="P250" s="9">
        <v>1204.97</v>
      </c>
      <c r="Q250" s="9">
        <v>135.38999999999999</v>
      </c>
      <c r="R250" s="9">
        <v>104.49</v>
      </c>
      <c r="S250" s="14">
        <v>39.86</v>
      </c>
      <c r="T250" s="25">
        <v>4</v>
      </c>
      <c r="U250" s="81">
        <v>4</v>
      </c>
      <c r="V250" s="81">
        <v>4</v>
      </c>
    </row>
    <row r="251" spans="1:22" x14ac:dyDescent="0.25">
      <c r="A251" s="81">
        <v>5</v>
      </c>
      <c r="B251" s="13" t="s">
        <v>280</v>
      </c>
      <c r="C251" s="9">
        <v>462</v>
      </c>
      <c r="D251" s="9">
        <v>154.4</v>
      </c>
      <c r="E251" s="9">
        <v>9.6</v>
      </c>
      <c r="F251" s="9">
        <v>17</v>
      </c>
      <c r="G251" s="9">
        <v>428</v>
      </c>
      <c r="H251" s="9">
        <v>72.400000000000006</v>
      </c>
      <c r="I251" s="9">
        <v>10.199999999999999</v>
      </c>
      <c r="J251" s="9">
        <v>94.48</v>
      </c>
      <c r="K251" s="9">
        <v>74.2</v>
      </c>
      <c r="L251" s="9">
        <v>32674.03</v>
      </c>
      <c r="M251" s="9">
        <v>1414.5</v>
      </c>
      <c r="N251" s="9">
        <v>813.29</v>
      </c>
      <c r="O251" s="9">
        <v>185.97</v>
      </c>
      <c r="P251" s="9">
        <v>1046.53</v>
      </c>
      <c r="Q251" s="9">
        <v>135.56</v>
      </c>
      <c r="R251" s="9">
        <v>106.56</v>
      </c>
      <c r="S251" s="14">
        <v>33.28</v>
      </c>
      <c r="T251" s="25">
        <v>4</v>
      </c>
      <c r="U251" s="81">
        <v>5</v>
      </c>
      <c r="V251" s="81">
        <v>5</v>
      </c>
    </row>
    <row r="252" spans="1:22" x14ac:dyDescent="0.25">
      <c r="A252" s="81">
        <v>6</v>
      </c>
      <c r="B252" s="13" t="s">
        <v>289</v>
      </c>
      <c r="C252" s="9">
        <v>537</v>
      </c>
      <c r="D252" s="9">
        <v>210</v>
      </c>
      <c r="E252" s="9">
        <v>10.9</v>
      </c>
      <c r="F252" s="9">
        <v>17.399999999999999</v>
      </c>
      <c r="G252" s="9">
        <v>502.2</v>
      </c>
      <c r="H252" s="9">
        <v>99.55</v>
      </c>
      <c r="I252" s="9">
        <v>12.7</v>
      </c>
      <c r="J252" s="9">
        <v>129.19999999999999</v>
      </c>
      <c r="K252" s="9">
        <v>101.4</v>
      </c>
      <c r="L252" s="9">
        <v>61702.67</v>
      </c>
      <c r="M252" s="9">
        <v>2298.1</v>
      </c>
      <c r="N252" s="9">
        <v>1310.1199999999999</v>
      </c>
      <c r="O252" s="9">
        <v>218.53</v>
      </c>
      <c r="P252" s="9">
        <v>2692.14</v>
      </c>
      <c r="Q252" s="9">
        <v>256.39</v>
      </c>
      <c r="R252" s="9">
        <v>199.87</v>
      </c>
      <c r="S252" s="14">
        <v>45.65</v>
      </c>
      <c r="T252" s="25">
        <v>4</v>
      </c>
      <c r="U252" s="81">
        <v>6</v>
      </c>
      <c r="V252" s="81">
        <v>6</v>
      </c>
    </row>
    <row r="253" spans="1:22" ht="15.75" thickBot="1" x14ac:dyDescent="0.3">
      <c r="A253" s="83">
        <v>7</v>
      </c>
      <c r="B253" s="15" t="s">
        <v>296</v>
      </c>
      <c r="C253" s="16">
        <v>608</v>
      </c>
      <c r="D253" s="16">
        <v>228</v>
      </c>
      <c r="E253" s="16">
        <v>11.2</v>
      </c>
      <c r="F253" s="16">
        <v>17.3</v>
      </c>
      <c r="G253" s="16">
        <v>573.4</v>
      </c>
      <c r="H253" s="16">
        <v>108.4</v>
      </c>
      <c r="I253" s="16">
        <v>12.7</v>
      </c>
      <c r="J253" s="16">
        <v>144.49</v>
      </c>
      <c r="K253" s="16">
        <v>113.4</v>
      </c>
      <c r="L253" s="16">
        <v>87546.5</v>
      </c>
      <c r="M253" s="16">
        <v>2879.8</v>
      </c>
      <c r="N253" s="16">
        <v>1644.93</v>
      </c>
      <c r="O253" s="16">
        <v>246.15</v>
      </c>
      <c r="P253" s="16">
        <v>3425.21</v>
      </c>
      <c r="Q253" s="16">
        <v>300.45999999999998</v>
      </c>
      <c r="R253" s="16">
        <v>234.41</v>
      </c>
      <c r="S253" s="17">
        <v>48.69</v>
      </c>
      <c r="T253" s="37">
        <v>4</v>
      </c>
      <c r="U253" s="83">
        <v>7</v>
      </c>
      <c r="V253" s="83">
        <v>7</v>
      </c>
    </row>
    <row r="254" spans="1:22" x14ac:dyDescent="0.25">
      <c r="A254" s="80">
        <v>1</v>
      </c>
      <c r="B254" s="10" t="s">
        <v>250</v>
      </c>
      <c r="C254" s="11">
        <v>262</v>
      </c>
      <c r="D254" s="11">
        <v>147</v>
      </c>
      <c r="E254" s="11">
        <v>6.6</v>
      </c>
      <c r="F254" s="11">
        <v>11.2</v>
      </c>
      <c r="G254" s="11">
        <v>239.6</v>
      </c>
      <c r="H254" s="11">
        <v>70.2</v>
      </c>
      <c r="I254" s="11">
        <v>7.6</v>
      </c>
      <c r="J254" s="11">
        <v>49.24</v>
      </c>
      <c r="K254" s="11">
        <v>38.700000000000003</v>
      </c>
      <c r="L254" s="11">
        <v>6007.11</v>
      </c>
      <c r="M254" s="11">
        <v>458.6</v>
      </c>
      <c r="N254" s="11">
        <v>256.75</v>
      </c>
      <c r="O254" s="11">
        <v>110.45</v>
      </c>
      <c r="P254" s="11">
        <v>593.66</v>
      </c>
      <c r="Q254" s="11">
        <v>80.77</v>
      </c>
      <c r="R254" s="11">
        <v>61.93</v>
      </c>
      <c r="S254" s="12">
        <v>34.72</v>
      </c>
      <c r="T254" s="36">
        <v>5</v>
      </c>
      <c r="U254" s="80">
        <v>1</v>
      </c>
      <c r="V254" s="80">
        <v>1</v>
      </c>
    </row>
    <row r="255" spans="1:22" x14ac:dyDescent="0.25">
      <c r="A255" s="81">
        <v>2</v>
      </c>
      <c r="B255" s="13" t="s">
        <v>256</v>
      </c>
      <c r="C255" s="9">
        <v>317</v>
      </c>
      <c r="D255" s="9">
        <v>167</v>
      </c>
      <c r="E255" s="9">
        <v>7.6</v>
      </c>
      <c r="F255" s="9">
        <v>13.2</v>
      </c>
      <c r="G255" s="9">
        <v>290.60000000000002</v>
      </c>
      <c r="H255" s="9">
        <v>79.7</v>
      </c>
      <c r="I255" s="9">
        <v>8.9</v>
      </c>
      <c r="J255" s="9">
        <v>66.849999999999994</v>
      </c>
      <c r="K255" s="9">
        <v>52.5</v>
      </c>
      <c r="L255" s="9">
        <v>11873.01</v>
      </c>
      <c r="M255" s="9">
        <v>749.1</v>
      </c>
      <c r="N255" s="9">
        <v>419.95</v>
      </c>
      <c r="O255" s="9">
        <v>133.27000000000001</v>
      </c>
      <c r="P255" s="9">
        <v>1025.95</v>
      </c>
      <c r="Q255" s="9">
        <v>122.87</v>
      </c>
      <c r="R255" s="9">
        <v>94.33</v>
      </c>
      <c r="S255" s="14">
        <v>39.17</v>
      </c>
      <c r="T255" s="25">
        <v>5</v>
      </c>
      <c r="U255" s="81">
        <v>2</v>
      </c>
      <c r="V255" s="81">
        <v>2</v>
      </c>
    </row>
    <row r="256" spans="1:22" x14ac:dyDescent="0.25">
      <c r="A256" s="81">
        <v>3</v>
      </c>
      <c r="B256" s="13" t="s">
        <v>264</v>
      </c>
      <c r="C256" s="9">
        <v>358</v>
      </c>
      <c r="D256" s="9">
        <v>172</v>
      </c>
      <c r="E256" s="9">
        <v>7.9</v>
      </c>
      <c r="F256" s="9">
        <v>13.1</v>
      </c>
      <c r="G256" s="9">
        <v>331.8</v>
      </c>
      <c r="H256" s="9">
        <v>82.05</v>
      </c>
      <c r="I256" s="9">
        <v>10.199999999999999</v>
      </c>
      <c r="J256" s="9">
        <v>72.17</v>
      </c>
      <c r="K256" s="9">
        <v>56.7</v>
      </c>
      <c r="L256" s="9">
        <v>16051.94</v>
      </c>
      <c r="M256" s="9">
        <v>896.8</v>
      </c>
      <c r="N256" s="9">
        <v>504.59</v>
      </c>
      <c r="O256" s="9">
        <v>149.13999999999999</v>
      </c>
      <c r="P256" s="9">
        <v>1112.72</v>
      </c>
      <c r="Q256" s="9">
        <v>129.38999999999999</v>
      </c>
      <c r="R256" s="9">
        <v>99.75</v>
      </c>
      <c r="S256" s="14">
        <v>39.270000000000003</v>
      </c>
      <c r="T256" s="25">
        <v>5</v>
      </c>
      <c r="U256" s="81">
        <v>3</v>
      </c>
      <c r="V256" s="81">
        <v>3</v>
      </c>
    </row>
    <row r="257" spans="1:22" x14ac:dyDescent="0.25">
      <c r="A257" s="81">
        <v>4</v>
      </c>
      <c r="B257" s="13" t="s">
        <v>281</v>
      </c>
      <c r="C257" s="9">
        <v>466</v>
      </c>
      <c r="D257" s="9">
        <v>155.30000000000001</v>
      </c>
      <c r="E257" s="9">
        <v>10.5</v>
      </c>
      <c r="F257" s="9">
        <v>18.899999999999999</v>
      </c>
      <c r="G257" s="9">
        <v>428.2</v>
      </c>
      <c r="H257" s="9">
        <v>72.400000000000006</v>
      </c>
      <c r="I257" s="9">
        <v>10.199999999999999</v>
      </c>
      <c r="J257" s="9">
        <v>104.56</v>
      </c>
      <c r="K257" s="9">
        <v>82.1</v>
      </c>
      <c r="L257" s="9">
        <v>36624.870000000003</v>
      </c>
      <c r="M257" s="9">
        <v>1571.9</v>
      </c>
      <c r="N257" s="9">
        <v>906.27</v>
      </c>
      <c r="O257" s="9">
        <v>187.16</v>
      </c>
      <c r="P257" s="9">
        <v>1184.51</v>
      </c>
      <c r="Q257" s="9">
        <v>152.55000000000001</v>
      </c>
      <c r="R257" s="9">
        <v>120.2</v>
      </c>
      <c r="S257" s="14">
        <v>33.659999999999997</v>
      </c>
      <c r="T257" s="25">
        <v>5</v>
      </c>
      <c r="U257" s="81">
        <v>5</v>
      </c>
      <c r="V257" s="81">
        <v>4</v>
      </c>
    </row>
    <row r="258" spans="1:22" x14ac:dyDescent="0.25">
      <c r="A258" s="81">
        <v>5</v>
      </c>
      <c r="B258" s="13" t="s">
        <v>274</v>
      </c>
      <c r="C258" s="9">
        <v>410</v>
      </c>
      <c r="D258" s="9">
        <v>179</v>
      </c>
      <c r="E258" s="9">
        <v>8.8000000000000007</v>
      </c>
      <c r="F258" s="9">
        <v>14.4</v>
      </c>
      <c r="G258" s="9">
        <v>381.2</v>
      </c>
      <c r="H258" s="9">
        <v>85.1</v>
      </c>
      <c r="I258" s="9">
        <v>10.199999999999999</v>
      </c>
      <c r="J258" s="9">
        <v>85.99</v>
      </c>
      <c r="K258" s="9">
        <v>67.5</v>
      </c>
      <c r="L258" s="9">
        <v>24557.5</v>
      </c>
      <c r="M258" s="9">
        <v>1197.9000000000001</v>
      </c>
      <c r="N258" s="9">
        <v>678.1</v>
      </c>
      <c r="O258" s="9">
        <v>168.99</v>
      </c>
      <c r="P258" s="9">
        <v>1379.08</v>
      </c>
      <c r="Q258" s="9">
        <v>154.09</v>
      </c>
      <c r="R258" s="9">
        <v>119.34</v>
      </c>
      <c r="S258" s="14">
        <v>40.049999999999997</v>
      </c>
      <c r="T258" s="25">
        <v>5</v>
      </c>
      <c r="U258" s="81">
        <v>4</v>
      </c>
      <c r="V258" s="81">
        <v>5</v>
      </c>
    </row>
    <row r="259" spans="1:22" x14ac:dyDescent="0.25">
      <c r="A259" s="81">
        <v>6</v>
      </c>
      <c r="B259" s="13" t="s">
        <v>290</v>
      </c>
      <c r="C259" s="9">
        <v>539</v>
      </c>
      <c r="D259" s="9">
        <v>211</v>
      </c>
      <c r="E259" s="9">
        <v>11.6</v>
      </c>
      <c r="F259" s="9">
        <v>18.8</v>
      </c>
      <c r="G259" s="9">
        <v>501.4</v>
      </c>
      <c r="H259" s="9">
        <v>99.7</v>
      </c>
      <c r="I259" s="9">
        <v>12.7</v>
      </c>
      <c r="J259" s="9">
        <v>138.88</v>
      </c>
      <c r="K259" s="9">
        <v>109</v>
      </c>
      <c r="L259" s="9">
        <v>66731.56</v>
      </c>
      <c r="M259" s="9">
        <v>2476.1</v>
      </c>
      <c r="N259" s="9">
        <v>1413.46</v>
      </c>
      <c r="O259" s="9">
        <v>219.2</v>
      </c>
      <c r="P259" s="9">
        <v>2951.06</v>
      </c>
      <c r="Q259" s="9">
        <v>279.72000000000003</v>
      </c>
      <c r="R259" s="9">
        <v>218.28</v>
      </c>
      <c r="S259" s="14">
        <v>46.1</v>
      </c>
      <c r="T259" s="25">
        <v>5</v>
      </c>
      <c r="U259" s="81">
        <v>6</v>
      </c>
      <c r="V259" s="81">
        <v>6</v>
      </c>
    </row>
    <row r="260" spans="1:22" ht="15.75" thickBot="1" x14ac:dyDescent="0.3">
      <c r="A260" s="83">
        <v>7</v>
      </c>
      <c r="B260" s="15" t="s">
        <v>297</v>
      </c>
      <c r="C260" s="16">
        <v>612</v>
      </c>
      <c r="D260" s="16">
        <v>229</v>
      </c>
      <c r="E260" s="16">
        <v>11.9</v>
      </c>
      <c r="F260" s="16">
        <v>19.600000000000001</v>
      </c>
      <c r="G260" s="16">
        <v>572.79999999999995</v>
      </c>
      <c r="H260" s="16">
        <v>108.55</v>
      </c>
      <c r="I260" s="16">
        <v>12.7</v>
      </c>
      <c r="J260" s="16">
        <v>159.32</v>
      </c>
      <c r="K260" s="16">
        <v>125.1</v>
      </c>
      <c r="L260" s="16">
        <v>98536.48</v>
      </c>
      <c r="M260" s="16">
        <v>3220.2</v>
      </c>
      <c r="N260" s="16">
        <v>1837.14</v>
      </c>
      <c r="O260" s="16">
        <v>248.7</v>
      </c>
      <c r="P260" s="16">
        <v>3932.13</v>
      </c>
      <c r="Q260" s="16">
        <v>343.42</v>
      </c>
      <c r="R260" s="16">
        <v>267.70999999999998</v>
      </c>
      <c r="S260" s="17">
        <v>49.68</v>
      </c>
      <c r="T260" s="37">
        <v>5</v>
      </c>
      <c r="U260" s="83">
        <v>7</v>
      </c>
      <c r="V260" s="83">
        <v>7</v>
      </c>
    </row>
    <row r="261" spans="1:22" x14ac:dyDescent="0.25">
      <c r="A261" s="80">
        <v>1</v>
      </c>
      <c r="B261" s="10" t="s">
        <v>257</v>
      </c>
      <c r="C261" s="11">
        <v>303</v>
      </c>
      <c r="D261" s="11">
        <v>165</v>
      </c>
      <c r="E261" s="11">
        <v>6</v>
      </c>
      <c r="F261" s="11">
        <v>10.199999999999999</v>
      </c>
      <c r="G261" s="11">
        <v>282.60000000000002</v>
      </c>
      <c r="H261" s="11">
        <v>79.5</v>
      </c>
      <c r="I261" s="11">
        <v>8.9</v>
      </c>
      <c r="J261" s="11">
        <v>51.3</v>
      </c>
      <c r="K261" s="11">
        <v>40.299999999999997</v>
      </c>
      <c r="L261" s="11">
        <v>8477.69</v>
      </c>
      <c r="M261" s="11">
        <v>559.6</v>
      </c>
      <c r="N261" s="11">
        <v>311.02</v>
      </c>
      <c r="O261" s="11">
        <v>128.56</v>
      </c>
      <c r="P261" s="11">
        <v>764.36</v>
      </c>
      <c r="Q261" s="11">
        <v>92.65</v>
      </c>
      <c r="R261" s="11">
        <v>70.87</v>
      </c>
      <c r="S261" s="12">
        <v>38.6</v>
      </c>
      <c r="T261" s="36">
        <v>6</v>
      </c>
      <c r="U261" s="80">
        <v>1</v>
      </c>
      <c r="V261" s="80">
        <v>1</v>
      </c>
    </row>
    <row r="262" spans="1:22" x14ac:dyDescent="0.25">
      <c r="A262" s="81">
        <v>2</v>
      </c>
      <c r="B262" s="13" t="s">
        <v>251</v>
      </c>
      <c r="C262" s="9">
        <v>266</v>
      </c>
      <c r="D262" s="9">
        <v>148</v>
      </c>
      <c r="E262" s="9">
        <v>7.6</v>
      </c>
      <c r="F262" s="9">
        <v>13</v>
      </c>
      <c r="G262" s="9">
        <v>240</v>
      </c>
      <c r="H262" s="9">
        <v>70.2</v>
      </c>
      <c r="I262" s="9">
        <v>7.6</v>
      </c>
      <c r="J262" s="9">
        <v>57.22</v>
      </c>
      <c r="K262" s="9">
        <v>44.9</v>
      </c>
      <c r="L262" s="9">
        <v>7108.01</v>
      </c>
      <c r="M262" s="9">
        <v>534.4</v>
      </c>
      <c r="N262" s="9">
        <v>301.04000000000002</v>
      </c>
      <c r="O262" s="9">
        <v>111.46</v>
      </c>
      <c r="P262" s="9">
        <v>703.43</v>
      </c>
      <c r="Q262" s="9">
        <v>95.06</v>
      </c>
      <c r="R262" s="9">
        <v>73.06</v>
      </c>
      <c r="S262" s="14">
        <v>35.06</v>
      </c>
      <c r="T262" s="25">
        <v>6</v>
      </c>
      <c r="U262" s="81">
        <v>2</v>
      </c>
      <c r="V262" s="81">
        <v>2</v>
      </c>
    </row>
    <row r="263" spans="1:22" x14ac:dyDescent="0.25">
      <c r="A263" s="81">
        <v>3</v>
      </c>
      <c r="B263" s="13" t="s">
        <v>282</v>
      </c>
      <c r="C263" s="9">
        <v>453</v>
      </c>
      <c r="D263" s="9">
        <v>189.9</v>
      </c>
      <c r="E263" s="9">
        <v>8.5</v>
      </c>
      <c r="F263" s="9">
        <v>12.7</v>
      </c>
      <c r="G263" s="9">
        <v>427.6</v>
      </c>
      <c r="H263" s="9">
        <v>90.7</v>
      </c>
      <c r="I263" s="9">
        <v>10.199999999999999</v>
      </c>
      <c r="J263" s="9">
        <v>85.47</v>
      </c>
      <c r="K263" s="9">
        <v>67.099999999999994</v>
      </c>
      <c r="L263" s="9">
        <v>29321.46</v>
      </c>
      <c r="M263" s="9">
        <v>1294.5999999999999</v>
      </c>
      <c r="N263" s="9">
        <v>734.66</v>
      </c>
      <c r="O263" s="9">
        <v>185.22</v>
      </c>
      <c r="P263" s="9">
        <v>1452.13</v>
      </c>
      <c r="Q263" s="9">
        <v>152.94</v>
      </c>
      <c r="R263" s="9">
        <v>118.65</v>
      </c>
      <c r="S263" s="14">
        <v>41.22</v>
      </c>
      <c r="T263" s="25">
        <v>6</v>
      </c>
      <c r="U263" s="81">
        <v>4</v>
      </c>
      <c r="V263" s="81">
        <v>3</v>
      </c>
    </row>
    <row r="264" spans="1:22" x14ac:dyDescent="0.25">
      <c r="A264" s="81">
        <v>4</v>
      </c>
      <c r="B264" s="13" t="s">
        <v>265</v>
      </c>
      <c r="C264" s="9">
        <v>363</v>
      </c>
      <c r="D264" s="9">
        <v>173.2</v>
      </c>
      <c r="E264" s="9">
        <v>9.1</v>
      </c>
      <c r="F264" s="9">
        <v>15.7</v>
      </c>
      <c r="G264" s="9">
        <v>331.6</v>
      </c>
      <c r="H264" s="9">
        <v>82.05</v>
      </c>
      <c r="I264" s="9">
        <v>10.199999999999999</v>
      </c>
      <c r="J264" s="9">
        <v>85.45</v>
      </c>
      <c r="K264" s="9">
        <v>67.099999999999994</v>
      </c>
      <c r="L264" s="9">
        <v>19414.43</v>
      </c>
      <c r="M264" s="9">
        <v>1069.7</v>
      </c>
      <c r="N264" s="9">
        <v>604.58000000000004</v>
      </c>
      <c r="O264" s="9">
        <v>150.72999999999999</v>
      </c>
      <c r="P264" s="9">
        <v>1362.07</v>
      </c>
      <c r="Q264" s="9">
        <v>157.28</v>
      </c>
      <c r="R264" s="9">
        <v>121.48</v>
      </c>
      <c r="S264" s="14">
        <v>39.92</v>
      </c>
      <c r="T264" s="25">
        <v>6</v>
      </c>
      <c r="U264" s="81">
        <v>3</v>
      </c>
      <c r="V264" s="81">
        <v>4</v>
      </c>
    </row>
    <row r="265" spans="1:22" x14ac:dyDescent="0.25">
      <c r="A265" s="81">
        <v>5</v>
      </c>
      <c r="B265" s="13" t="s">
        <v>275</v>
      </c>
      <c r="C265" s="9">
        <v>413</v>
      </c>
      <c r="D265" s="9">
        <v>180</v>
      </c>
      <c r="E265" s="9">
        <v>9.6999999999999993</v>
      </c>
      <c r="F265" s="9">
        <v>16</v>
      </c>
      <c r="G265" s="9">
        <v>381</v>
      </c>
      <c r="H265" s="9">
        <v>85.15</v>
      </c>
      <c r="I265" s="9">
        <v>10.199999999999999</v>
      </c>
      <c r="J265" s="9">
        <v>95.45</v>
      </c>
      <c r="K265" s="9">
        <v>74.900000000000006</v>
      </c>
      <c r="L265" s="9">
        <v>27495.01</v>
      </c>
      <c r="M265" s="9">
        <v>1331.5</v>
      </c>
      <c r="N265" s="9">
        <v>756.09</v>
      </c>
      <c r="O265" s="9">
        <v>169.72</v>
      </c>
      <c r="P265" s="9">
        <v>1558.58</v>
      </c>
      <c r="Q265" s="9">
        <v>173.18</v>
      </c>
      <c r="R265" s="9">
        <v>134.4</v>
      </c>
      <c r="S265" s="14">
        <v>40.409999999999997</v>
      </c>
      <c r="T265" s="25">
        <v>6</v>
      </c>
      <c r="U265" s="81">
        <v>5</v>
      </c>
      <c r="V265" s="81">
        <v>5</v>
      </c>
    </row>
    <row r="266" spans="1:22" x14ac:dyDescent="0.25">
      <c r="A266" s="81">
        <v>6</v>
      </c>
      <c r="B266" s="13" t="s">
        <v>291</v>
      </c>
      <c r="C266" s="9">
        <v>544</v>
      </c>
      <c r="D266" s="9">
        <v>212</v>
      </c>
      <c r="E266" s="9">
        <v>13.1</v>
      </c>
      <c r="F266" s="9">
        <v>21.2</v>
      </c>
      <c r="G266" s="9">
        <v>501.6</v>
      </c>
      <c r="H266" s="9">
        <v>99.45</v>
      </c>
      <c r="I266" s="9">
        <v>12.7</v>
      </c>
      <c r="J266" s="9">
        <v>156.97999999999999</v>
      </c>
      <c r="K266" s="9">
        <v>123.2</v>
      </c>
      <c r="L266" s="9">
        <v>76082.720000000001</v>
      </c>
      <c r="M266" s="9">
        <v>2797.2</v>
      </c>
      <c r="N266" s="9">
        <v>1604</v>
      </c>
      <c r="O266" s="9">
        <v>220.15</v>
      </c>
      <c r="P266" s="9">
        <v>3377.3</v>
      </c>
      <c r="Q266" s="9">
        <v>318.61</v>
      </c>
      <c r="R266" s="9">
        <v>249.61</v>
      </c>
      <c r="S266" s="14">
        <v>46.38</v>
      </c>
      <c r="T266" s="25">
        <v>6</v>
      </c>
      <c r="U266" s="81">
        <v>6</v>
      </c>
      <c r="V266" s="81">
        <v>6</v>
      </c>
    </row>
    <row r="267" spans="1:22" ht="15.75" thickBot="1" x14ac:dyDescent="0.3">
      <c r="A267" s="83">
        <v>7</v>
      </c>
      <c r="B267" s="15" t="s">
        <v>298</v>
      </c>
      <c r="C267" s="16">
        <v>617</v>
      </c>
      <c r="D267" s="16">
        <v>230</v>
      </c>
      <c r="E267" s="16">
        <v>13.1</v>
      </c>
      <c r="F267" s="16">
        <v>22.2</v>
      </c>
      <c r="G267" s="16">
        <v>572.6</v>
      </c>
      <c r="H267" s="16">
        <v>108.45</v>
      </c>
      <c r="I267" s="16">
        <v>12.7</v>
      </c>
      <c r="J267" s="16">
        <v>178.52</v>
      </c>
      <c r="K267" s="16">
        <v>140.1</v>
      </c>
      <c r="L267" s="16">
        <v>111971.15</v>
      </c>
      <c r="M267" s="16">
        <v>3629.5</v>
      </c>
      <c r="N267" s="16">
        <v>2075.04</v>
      </c>
      <c r="O267" s="16">
        <v>250.45</v>
      </c>
      <c r="P267" s="16">
        <v>4513.82</v>
      </c>
      <c r="Q267" s="16">
        <v>392.51</v>
      </c>
      <c r="R267" s="16">
        <v>306.52999999999997</v>
      </c>
      <c r="S267" s="17">
        <v>50.28</v>
      </c>
      <c r="T267" s="37">
        <v>6</v>
      </c>
      <c r="U267" s="83">
        <v>7</v>
      </c>
      <c r="V267" s="83">
        <v>7</v>
      </c>
    </row>
    <row r="268" spans="1:22" x14ac:dyDescent="0.25">
      <c r="A268" s="80">
        <v>1</v>
      </c>
      <c r="B268" s="10" t="s">
        <v>258</v>
      </c>
      <c r="C268" s="11">
        <v>307</v>
      </c>
      <c r="D268" s="11">
        <v>166</v>
      </c>
      <c r="E268" s="11">
        <v>6.7</v>
      </c>
      <c r="F268" s="11">
        <v>11.8</v>
      </c>
      <c r="G268" s="11">
        <v>283.39999999999998</v>
      </c>
      <c r="H268" s="11">
        <v>79.650000000000006</v>
      </c>
      <c r="I268" s="11">
        <v>8.9</v>
      </c>
      <c r="J268" s="11">
        <v>58.84</v>
      </c>
      <c r="K268" s="11">
        <v>46.2</v>
      </c>
      <c r="L268" s="11">
        <v>9942.92</v>
      </c>
      <c r="M268" s="11">
        <v>647.79999999999995</v>
      </c>
      <c r="N268" s="11">
        <v>361.13</v>
      </c>
      <c r="O268" s="11">
        <v>129.99</v>
      </c>
      <c r="P268" s="11">
        <v>900.53</v>
      </c>
      <c r="Q268" s="11">
        <v>108.5</v>
      </c>
      <c r="R268" s="11">
        <v>83.06</v>
      </c>
      <c r="S268" s="12">
        <v>39.119999999999997</v>
      </c>
      <c r="T268" s="36">
        <v>7</v>
      </c>
      <c r="U268" s="80">
        <v>1</v>
      </c>
      <c r="V268" s="80">
        <v>1</v>
      </c>
    </row>
    <row r="269" spans="1:22" x14ac:dyDescent="0.25">
      <c r="A269" s="81">
        <v>2</v>
      </c>
      <c r="B269" s="13" t="s">
        <v>283</v>
      </c>
      <c r="C269" s="9">
        <v>457</v>
      </c>
      <c r="D269" s="9">
        <v>190</v>
      </c>
      <c r="E269" s="9">
        <v>9</v>
      </c>
      <c r="F269" s="9">
        <v>14.5</v>
      </c>
      <c r="G269" s="9">
        <v>428</v>
      </c>
      <c r="H269" s="9">
        <v>90.5</v>
      </c>
      <c r="I269" s="9">
        <v>10.199999999999999</v>
      </c>
      <c r="J269" s="9">
        <v>94.51</v>
      </c>
      <c r="K269" s="9">
        <v>74.2</v>
      </c>
      <c r="L269" s="9">
        <v>33262.54</v>
      </c>
      <c r="M269" s="9">
        <v>1455.7</v>
      </c>
      <c r="N269" s="9">
        <v>825.08</v>
      </c>
      <c r="O269" s="9">
        <v>187.6</v>
      </c>
      <c r="P269" s="9">
        <v>1660.63</v>
      </c>
      <c r="Q269" s="9">
        <v>174.8</v>
      </c>
      <c r="R269" s="9">
        <v>135.5</v>
      </c>
      <c r="S269" s="14">
        <v>41.92</v>
      </c>
      <c r="T269" s="25">
        <v>7</v>
      </c>
      <c r="U269" s="81">
        <v>2</v>
      </c>
      <c r="V269" s="81">
        <v>2</v>
      </c>
    </row>
    <row r="270" spans="1:22" x14ac:dyDescent="0.25">
      <c r="A270" s="81">
        <v>3</v>
      </c>
      <c r="B270" s="13" t="s">
        <v>276</v>
      </c>
      <c r="C270" s="9">
        <v>417</v>
      </c>
      <c r="D270" s="9">
        <v>181</v>
      </c>
      <c r="E270" s="9">
        <v>10.9</v>
      </c>
      <c r="F270" s="9">
        <v>18.2</v>
      </c>
      <c r="G270" s="9">
        <v>380.6</v>
      </c>
      <c r="H270" s="9">
        <v>85.05</v>
      </c>
      <c r="I270" s="9">
        <v>10.199999999999999</v>
      </c>
      <c r="J270" s="9">
        <v>108.26</v>
      </c>
      <c r="K270" s="9">
        <v>85</v>
      </c>
      <c r="L270" s="9">
        <v>31537.51</v>
      </c>
      <c r="M270" s="9">
        <v>1512.6</v>
      </c>
      <c r="N270" s="9">
        <v>862.63</v>
      </c>
      <c r="O270" s="9">
        <v>170.68</v>
      </c>
      <c r="P270" s="9">
        <v>1803.36</v>
      </c>
      <c r="Q270" s="9">
        <v>199.27</v>
      </c>
      <c r="R270" s="9">
        <v>155.06</v>
      </c>
      <c r="S270" s="14">
        <v>40.81</v>
      </c>
      <c r="T270" s="25">
        <v>7</v>
      </c>
      <c r="U270" s="81">
        <v>3</v>
      </c>
      <c r="V270" s="81">
        <v>3</v>
      </c>
    </row>
    <row r="271" spans="1:22" x14ac:dyDescent="0.25">
      <c r="A271" s="81">
        <v>4</v>
      </c>
      <c r="B271" s="13" t="s">
        <v>266</v>
      </c>
      <c r="C271" s="9">
        <v>353</v>
      </c>
      <c r="D271" s="9">
        <v>254</v>
      </c>
      <c r="E271" s="9">
        <v>9.5</v>
      </c>
      <c r="F271" s="9">
        <v>16.399999999999999</v>
      </c>
      <c r="G271" s="9">
        <v>320.2</v>
      </c>
      <c r="H271" s="9">
        <v>122.25</v>
      </c>
      <c r="I271" s="9">
        <v>16</v>
      </c>
      <c r="J271" s="9">
        <v>115.93</v>
      </c>
      <c r="K271" s="9">
        <v>91</v>
      </c>
      <c r="L271" s="9">
        <v>26754.31</v>
      </c>
      <c r="M271" s="9">
        <v>1515.8</v>
      </c>
      <c r="N271" s="9">
        <v>840.02</v>
      </c>
      <c r="O271" s="9">
        <v>151.91999999999999</v>
      </c>
      <c r="P271" s="9">
        <v>4483.1400000000003</v>
      </c>
      <c r="Q271" s="9">
        <v>353</v>
      </c>
      <c r="R271" s="9">
        <v>269.04000000000002</v>
      </c>
      <c r="S271" s="14">
        <v>62.19</v>
      </c>
      <c r="T271" s="25">
        <v>7</v>
      </c>
      <c r="U271" s="81">
        <v>4</v>
      </c>
      <c r="V271" s="81">
        <v>4</v>
      </c>
    </row>
    <row r="272" spans="1:22" ht="15.75" thickBot="1" x14ac:dyDescent="0.3">
      <c r="A272" s="83">
        <v>5</v>
      </c>
      <c r="B272" s="15" t="s">
        <v>292</v>
      </c>
      <c r="C272" s="16">
        <v>549</v>
      </c>
      <c r="D272" s="16">
        <v>214</v>
      </c>
      <c r="E272" s="16">
        <v>14.7</v>
      </c>
      <c r="F272" s="16">
        <v>23.6</v>
      </c>
      <c r="G272" s="16">
        <v>501.8</v>
      </c>
      <c r="H272" s="16">
        <v>99.65</v>
      </c>
      <c r="I272" s="16">
        <v>12.7</v>
      </c>
      <c r="J272" s="16">
        <v>176.16</v>
      </c>
      <c r="K272" s="16">
        <v>138.30000000000001</v>
      </c>
      <c r="L272" s="16">
        <v>86084.33</v>
      </c>
      <c r="M272" s="16">
        <v>3136</v>
      </c>
      <c r="N272" s="16">
        <v>1806.6</v>
      </c>
      <c r="O272" s="16">
        <v>221.06</v>
      </c>
      <c r="P272" s="16">
        <v>3869.6</v>
      </c>
      <c r="Q272" s="16">
        <v>361.64</v>
      </c>
      <c r="R272" s="16">
        <v>284.45999999999998</v>
      </c>
      <c r="S272" s="17">
        <v>46.87</v>
      </c>
      <c r="T272" s="37">
        <v>7</v>
      </c>
      <c r="U272" s="83">
        <v>5</v>
      </c>
      <c r="V272" s="83">
        <v>5</v>
      </c>
    </row>
    <row r="273" spans="1:22" x14ac:dyDescent="0.25">
      <c r="A273" s="80">
        <v>1</v>
      </c>
      <c r="B273" s="10" t="s">
        <v>259</v>
      </c>
      <c r="C273" s="11">
        <v>310</v>
      </c>
      <c r="D273" s="11">
        <v>167</v>
      </c>
      <c r="E273" s="11">
        <v>7.9</v>
      </c>
      <c r="F273" s="11">
        <v>13.7</v>
      </c>
      <c r="G273" s="11">
        <v>282.60000000000002</v>
      </c>
      <c r="H273" s="11">
        <v>79.55</v>
      </c>
      <c r="I273" s="11">
        <v>8.9</v>
      </c>
      <c r="J273" s="11">
        <v>68.760000000000005</v>
      </c>
      <c r="K273" s="11">
        <v>54</v>
      </c>
      <c r="L273" s="11">
        <v>11668.1</v>
      </c>
      <c r="M273" s="11">
        <v>752.8</v>
      </c>
      <c r="N273" s="11">
        <v>422.55</v>
      </c>
      <c r="O273" s="11">
        <v>130.26</v>
      </c>
      <c r="P273" s="11">
        <v>1064.8699999999999</v>
      </c>
      <c r="Q273" s="11">
        <v>127.53</v>
      </c>
      <c r="R273" s="11">
        <v>97.93</v>
      </c>
      <c r="S273" s="12">
        <v>39.35</v>
      </c>
      <c r="T273" s="36">
        <v>8</v>
      </c>
      <c r="U273" s="80">
        <v>1</v>
      </c>
      <c r="V273" s="80">
        <v>1</v>
      </c>
    </row>
    <row r="274" spans="1:22" x14ac:dyDescent="0.25">
      <c r="A274" s="81">
        <v>2</v>
      </c>
      <c r="B274" s="13" t="s">
        <v>284</v>
      </c>
      <c r="C274" s="9">
        <v>460</v>
      </c>
      <c r="D274" s="9">
        <v>191</v>
      </c>
      <c r="E274" s="9">
        <v>9.9</v>
      </c>
      <c r="F274" s="9">
        <v>16</v>
      </c>
      <c r="G274" s="9">
        <v>428</v>
      </c>
      <c r="H274" s="9">
        <v>90.55</v>
      </c>
      <c r="I274" s="9">
        <v>10.199999999999999</v>
      </c>
      <c r="J274" s="9">
        <v>104.39</v>
      </c>
      <c r="K274" s="9">
        <v>81.900000000000006</v>
      </c>
      <c r="L274" s="9">
        <v>37004.019999999997</v>
      </c>
      <c r="M274" s="9">
        <v>1608.9</v>
      </c>
      <c r="N274" s="9">
        <v>914.58</v>
      </c>
      <c r="O274" s="9">
        <v>188.28</v>
      </c>
      <c r="P274" s="9">
        <v>1862.06</v>
      </c>
      <c r="Q274" s="9">
        <v>194.98</v>
      </c>
      <c r="R274" s="9">
        <v>151.49</v>
      </c>
      <c r="S274" s="14">
        <v>42.24</v>
      </c>
      <c r="T274" s="25">
        <v>8</v>
      </c>
      <c r="U274" s="191">
        <v>2</v>
      </c>
      <c r="V274" s="81">
        <v>2</v>
      </c>
    </row>
    <row r="275" spans="1:22" ht="15.75" thickBot="1" x14ac:dyDescent="0.3">
      <c r="A275" s="133">
        <v>3</v>
      </c>
      <c r="B275" s="15" t="s">
        <v>267</v>
      </c>
      <c r="C275" s="16">
        <v>357</v>
      </c>
      <c r="D275" s="16">
        <v>255</v>
      </c>
      <c r="E275" s="16">
        <v>10.5</v>
      </c>
      <c r="F275" s="16">
        <v>18.3</v>
      </c>
      <c r="G275" s="16">
        <v>320.39999999999998</v>
      </c>
      <c r="H275" s="16">
        <v>122.25</v>
      </c>
      <c r="I275" s="16">
        <v>16</v>
      </c>
      <c r="J275" s="16">
        <v>129.16999999999999</v>
      </c>
      <c r="K275" s="16">
        <v>101.4</v>
      </c>
      <c r="L275" s="16">
        <v>30209.8</v>
      </c>
      <c r="M275" s="16">
        <v>1692.4</v>
      </c>
      <c r="N275" s="16">
        <v>942.22</v>
      </c>
      <c r="O275" s="16">
        <v>152.93</v>
      </c>
      <c r="P275" s="16">
        <v>5062.32</v>
      </c>
      <c r="Q275" s="16">
        <v>397.04</v>
      </c>
      <c r="R275" s="16">
        <v>302.87</v>
      </c>
      <c r="S275" s="17">
        <v>62.6</v>
      </c>
      <c r="T275" s="37">
        <v>8</v>
      </c>
      <c r="U275" s="83">
        <v>3</v>
      </c>
      <c r="V275" s="133">
        <v>3</v>
      </c>
    </row>
    <row r="276" spans="1:22" x14ac:dyDescent="0.25">
      <c r="A276" s="134">
        <v>1</v>
      </c>
      <c r="B276" s="10" t="s">
        <v>285</v>
      </c>
      <c r="C276" s="11">
        <v>463</v>
      </c>
      <c r="D276" s="11">
        <v>192</v>
      </c>
      <c r="E276" s="11">
        <v>10.5</v>
      </c>
      <c r="F276" s="11">
        <v>17.7</v>
      </c>
      <c r="G276" s="11">
        <v>427.6</v>
      </c>
      <c r="H276" s="11">
        <v>90.75</v>
      </c>
      <c r="I276" s="11">
        <v>10.199999999999999</v>
      </c>
      <c r="J276" s="11">
        <v>113.76</v>
      </c>
      <c r="K276" s="11">
        <v>89.3</v>
      </c>
      <c r="L276" s="11">
        <v>40952.17</v>
      </c>
      <c r="M276" s="11">
        <v>1769</v>
      </c>
      <c r="N276" s="11">
        <v>1006.08</v>
      </c>
      <c r="O276" s="11">
        <v>189.73</v>
      </c>
      <c r="P276" s="11">
        <v>2092.64</v>
      </c>
      <c r="Q276" s="11">
        <v>217.98</v>
      </c>
      <c r="R276" s="11">
        <v>169.35</v>
      </c>
      <c r="S276" s="12">
        <v>42.89</v>
      </c>
      <c r="T276" s="36">
        <v>9</v>
      </c>
      <c r="U276" s="134">
        <v>1</v>
      </c>
      <c r="V276" s="134">
        <v>1</v>
      </c>
    </row>
    <row r="277" spans="1:22" ht="15.75" thickBot="1" x14ac:dyDescent="0.3">
      <c r="A277" s="133">
        <v>2</v>
      </c>
      <c r="B277" s="15" t="s">
        <v>268</v>
      </c>
      <c r="C277" s="16">
        <v>360</v>
      </c>
      <c r="D277" s="16">
        <v>256</v>
      </c>
      <c r="E277" s="16">
        <v>11.4</v>
      </c>
      <c r="F277" s="16">
        <v>19.899999999999999</v>
      </c>
      <c r="G277" s="16">
        <v>320.2</v>
      </c>
      <c r="H277" s="16">
        <v>122.3</v>
      </c>
      <c r="I277" s="16">
        <v>16</v>
      </c>
      <c r="J277" s="16">
        <v>140.59</v>
      </c>
      <c r="K277" s="16">
        <v>110.4</v>
      </c>
      <c r="L277" s="16">
        <v>33153.980000000003</v>
      </c>
      <c r="M277" s="16">
        <v>1841.9</v>
      </c>
      <c r="N277" s="16">
        <v>1029.5999999999999</v>
      </c>
      <c r="O277" s="16">
        <v>153.57</v>
      </c>
      <c r="P277" s="16">
        <v>5570.48</v>
      </c>
      <c r="Q277" s="16">
        <v>435.19</v>
      </c>
      <c r="R277" s="16">
        <v>332.26</v>
      </c>
      <c r="S277" s="17">
        <v>62.95</v>
      </c>
      <c r="T277" s="37">
        <v>9</v>
      </c>
      <c r="U277" s="133">
        <v>2</v>
      </c>
      <c r="V277" s="133">
        <v>2</v>
      </c>
    </row>
    <row r="278" spans="1:22" x14ac:dyDescent="0.25">
      <c r="A278" s="134">
        <v>1</v>
      </c>
      <c r="B278" s="10" t="s">
        <v>286</v>
      </c>
      <c r="C278" s="11">
        <v>466</v>
      </c>
      <c r="D278" s="11">
        <v>193</v>
      </c>
      <c r="E278" s="11">
        <v>11.4</v>
      </c>
      <c r="F278" s="11">
        <v>19</v>
      </c>
      <c r="G278" s="11">
        <v>428</v>
      </c>
      <c r="H278" s="11">
        <v>90.8</v>
      </c>
      <c r="I278" s="11">
        <v>10.199999999999999</v>
      </c>
      <c r="J278" s="11">
        <v>123.03</v>
      </c>
      <c r="K278" s="11">
        <v>96.6</v>
      </c>
      <c r="L278" s="11">
        <v>44505.67</v>
      </c>
      <c r="M278" s="11">
        <v>1910.1</v>
      </c>
      <c r="N278" s="11">
        <v>1090.07</v>
      </c>
      <c r="O278" s="11">
        <v>190.2</v>
      </c>
      <c r="P278" s="11">
        <v>2282.42</v>
      </c>
      <c r="Q278" s="11">
        <v>236.52</v>
      </c>
      <c r="R278" s="11">
        <v>184.24</v>
      </c>
      <c r="S278" s="12">
        <v>43.07</v>
      </c>
      <c r="T278" s="36">
        <v>10</v>
      </c>
      <c r="U278" s="134">
        <v>1</v>
      </c>
      <c r="V278" s="134">
        <v>1</v>
      </c>
    </row>
    <row r="279" spans="1:22" ht="15.75" thickBot="1" x14ac:dyDescent="0.3">
      <c r="A279" s="133">
        <v>2</v>
      </c>
      <c r="B279" s="15" t="s">
        <v>269</v>
      </c>
      <c r="C279" s="16">
        <v>363</v>
      </c>
      <c r="D279" s="16">
        <v>257</v>
      </c>
      <c r="E279" s="16">
        <v>13</v>
      </c>
      <c r="F279" s="16">
        <v>21.7</v>
      </c>
      <c r="G279" s="16">
        <v>319.60000000000002</v>
      </c>
      <c r="H279" s="16">
        <v>122</v>
      </c>
      <c r="I279" s="16">
        <v>16</v>
      </c>
      <c r="J279" s="16">
        <v>155.28</v>
      </c>
      <c r="K279" s="16">
        <v>121.9</v>
      </c>
      <c r="L279" s="16">
        <v>36598.33</v>
      </c>
      <c r="M279" s="16">
        <v>2016.4</v>
      </c>
      <c r="N279" s="16">
        <v>1134.8499999999999</v>
      </c>
      <c r="O279" s="16">
        <v>153.52000000000001</v>
      </c>
      <c r="P279" s="16">
        <v>6147.42</v>
      </c>
      <c r="Q279" s="16">
        <v>478.4</v>
      </c>
      <c r="R279" s="16">
        <v>366.17</v>
      </c>
      <c r="S279" s="17">
        <v>62.92</v>
      </c>
      <c r="T279" s="37">
        <v>10</v>
      </c>
      <c r="U279" s="133">
        <v>2</v>
      </c>
      <c r="V279" s="133">
        <v>2</v>
      </c>
    </row>
    <row r="280" spans="1:22" ht="15.75" thickBot="1" x14ac:dyDescent="0.3">
      <c r="A280" s="136">
        <v>1</v>
      </c>
      <c r="B280" s="38" t="s">
        <v>287</v>
      </c>
      <c r="C280" s="39">
        <v>469</v>
      </c>
      <c r="D280" s="39">
        <v>194</v>
      </c>
      <c r="E280" s="39">
        <v>12.6</v>
      </c>
      <c r="F280" s="39">
        <v>20.6</v>
      </c>
      <c r="G280" s="39">
        <v>427.8</v>
      </c>
      <c r="H280" s="39">
        <v>90.7</v>
      </c>
      <c r="I280" s="39">
        <v>10.199999999999999</v>
      </c>
      <c r="J280" s="39">
        <v>134.72</v>
      </c>
      <c r="K280" s="39">
        <v>105.8</v>
      </c>
      <c r="L280" s="39">
        <v>48825.33</v>
      </c>
      <c r="M280" s="39">
        <v>2082.1</v>
      </c>
      <c r="N280" s="39">
        <v>1193.69</v>
      </c>
      <c r="O280" s="39">
        <v>190.37</v>
      </c>
      <c r="P280" s="39">
        <v>2514.63</v>
      </c>
      <c r="Q280" s="39">
        <v>259.24</v>
      </c>
      <c r="R280" s="39">
        <v>202.7</v>
      </c>
      <c r="S280" s="40">
        <v>43.2</v>
      </c>
      <c r="T280" s="135">
        <v>11</v>
      </c>
      <c r="U280" s="136">
        <v>1</v>
      </c>
      <c r="V280" s="136">
        <v>1</v>
      </c>
    </row>
    <row r="281" spans="1:22" ht="15.75" thickBot="1" x14ac:dyDescent="0.3"/>
    <row r="282" spans="1:22" x14ac:dyDescent="0.25">
      <c r="A282" s="80">
        <v>1</v>
      </c>
      <c r="B282" s="10" t="s">
        <v>299</v>
      </c>
      <c r="C282" s="11">
        <v>96</v>
      </c>
      <c r="D282" s="11">
        <v>100</v>
      </c>
      <c r="E282" s="11">
        <v>5</v>
      </c>
      <c r="F282" s="11">
        <v>8</v>
      </c>
      <c r="G282" s="11">
        <v>80</v>
      </c>
      <c r="H282" s="11">
        <v>47.5</v>
      </c>
      <c r="I282" s="11">
        <v>12</v>
      </c>
      <c r="J282" s="11">
        <v>21.24</v>
      </c>
      <c r="K282" s="11">
        <v>16.7</v>
      </c>
      <c r="L282" s="11">
        <v>349.23</v>
      </c>
      <c r="M282" s="11">
        <v>72.8</v>
      </c>
      <c r="N282" s="11">
        <v>41.51</v>
      </c>
      <c r="O282" s="11">
        <v>40.549999999999997</v>
      </c>
      <c r="P282" s="11">
        <v>133.81</v>
      </c>
      <c r="Q282" s="11">
        <v>26.76</v>
      </c>
      <c r="R282" s="11">
        <v>20.57</v>
      </c>
      <c r="S282" s="12">
        <v>25.1</v>
      </c>
      <c r="T282" s="73">
        <v>1</v>
      </c>
      <c r="U282" s="80">
        <v>1</v>
      </c>
      <c r="V282" s="80">
        <v>1</v>
      </c>
    </row>
    <row r="283" spans="1:22" x14ac:dyDescent="0.25">
      <c r="A283" s="81">
        <v>2</v>
      </c>
      <c r="B283" s="13" t="s">
        <v>302</v>
      </c>
      <c r="C283" s="9">
        <v>114</v>
      </c>
      <c r="D283" s="9">
        <v>120</v>
      </c>
      <c r="E283" s="9">
        <v>5</v>
      </c>
      <c r="F283" s="9">
        <v>8</v>
      </c>
      <c r="G283" s="9">
        <v>98</v>
      </c>
      <c r="H283" s="9">
        <v>57.5</v>
      </c>
      <c r="I283" s="9">
        <v>12</v>
      </c>
      <c r="J283" s="9">
        <v>25.34</v>
      </c>
      <c r="K283" s="9">
        <v>19.899999999999999</v>
      </c>
      <c r="L283" s="9">
        <v>606.15</v>
      </c>
      <c r="M283" s="9">
        <v>106.3</v>
      </c>
      <c r="N283" s="9">
        <v>59.75</v>
      </c>
      <c r="O283" s="9">
        <v>48.91</v>
      </c>
      <c r="P283" s="9">
        <v>230.9</v>
      </c>
      <c r="Q283" s="9">
        <v>38.479999999999997</v>
      </c>
      <c r="R283" s="9">
        <v>29.43</v>
      </c>
      <c r="S283" s="14">
        <v>30.19</v>
      </c>
      <c r="T283" s="74">
        <v>1</v>
      </c>
      <c r="U283" s="81">
        <v>2</v>
      </c>
      <c r="V283" s="81">
        <v>2</v>
      </c>
    </row>
    <row r="284" spans="1:22" x14ac:dyDescent="0.25">
      <c r="A284" s="81">
        <v>3</v>
      </c>
      <c r="B284" s="13" t="s">
        <v>308</v>
      </c>
      <c r="C284" s="9">
        <v>152</v>
      </c>
      <c r="D284" s="9">
        <v>152</v>
      </c>
      <c r="E284" s="9">
        <v>5.8</v>
      </c>
      <c r="F284" s="9">
        <v>6.6</v>
      </c>
      <c r="G284" s="9">
        <v>138.80000000000001</v>
      </c>
      <c r="H284" s="9">
        <v>73.099999999999994</v>
      </c>
      <c r="I284" s="9">
        <v>7.6</v>
      </c>
      <c r="J284" s="9">
        <v>28.61</v>
      </c>
      <c r="K284" s="9">
        <v>22.5</v>
      </c>
      <c r="L284" s="9">
        <v>1213.1500000000001</v>
      </c>
      <c r="M284" s="9">
        <v>159.6</v>
      </c>
      <c r="N284" s="9">
        <v>88.58</v>
      </c>
      <c r="O284" s="9">
        <v>65.12</v>
      </c>
      <c r="P284" s="9">
        <v>386.64</v>
      </c>
      <c r="Q284" s="9">
        <v>50.87</v>
      </c>
      <c r="R284" s="9">
        <v>38.82</v>
      </c>
      <c r="S284" s="14">
        <v>36.76</v>
      </c>
      <c r="T284" s="74">
        <v>1</v>
      </c>
      <c r="U284" s="81">
        <v>3</v>
      </c>
      <c r="V284" s="81">
        <v>3</v>
      </c>
    </row>
    <row r="285" spans="1:22" x14ac:dyDescent="0.25">
      <c r="A285" s="81">
        <v>4</v>
      </c>
      <c r="B285" s="13" t="s">
        <v>305</v>
      </c>
      <c r="C285" s="9">
        <v>133</v>
      </c>
      <c r="D285" s="9">
        <v>140</v>
      </c>
      <c r="E285" s="9">
        <v>5.5</v>
      </c>
      <c r="F285" s="9">
        <v>8.5</v>
      </c>
      <c r="G285" s="9">
        <v>116</v>
      </c>
      <c r="H285" s="9">
        <v>67.25</v>
      </c>
      <c r="I285" s="9">
        <v>12</v>
      </c>
      <c r="J285" s="9">
        <v>31.42</v>
      </c>
      <c r="K285" s="9">
        <v>24.7</v>
      </c>
      <c r="L285" s="9">
        <v>1033.1300000000001</v>
      </c>
      <c r="M285" s="9">
        <v>155.4</v>
      </c>
      <c r="N285" s="9">
        <v>86.75</v>
      </c>
      <c r="O285" s="9">
        <v>57.35</v>
      </c>
      <c r="P285" s="9">
        <v>389.32</v>
      </c>
      <c r="Q285" s="9">
        <v>55.62</v>
      </c>
      <c r="R285" s="9">
        <v>42.42</v>
      </c>
      <c r="S285" s="14">
        <v>35.200000000000003</v>
      </c>
      <c r="T285" s="74">
        <v>1</v>
      </c>
      <c r="U285" s="81">
        <v>4</v>
      </c>
      <c r="V285" s="81">
        <v>4</v>
      </c>
    </row>
    <row r="286" spans="1:22" x14ac:dyDescent="0.25">
      <c r="A286" s="81">
        <v>5</v>
      </c>
      <c r="B286" s="13" t="s">
        <v>311</v>
      </c>
      <c r="C286" s="9">
        <v>152</v>
      </c>
      <c r="D286" s="9">
        <v>160</v>
      </c>
      <c r="E286" s="9">
        <v>6</v>
      </c>
      <c r="F286" s="9">
        <v>9</v>
      </c>
      <c r="G286" s="9">
        <v>134</v>
      </c>
      <c r="H286" s="9">
        <v>77</v>
      </c>
      <c r="I286" s="9">
        <v>15</v>
      </c>
      <c r="J286" s="9">
        <v>38.770000000000003</v>
      </c>
      <c r="K286" s="9">
        <v>30.4</v>
      </c>
      <c r="L286" s="9">
        <v>1672.98</v>
      </c>
      <c r="M286" s="9">
        <v>220.1</v>
      </c>
      <c r="N286" s="9">
        <v>122.57</v>
      </c>
      <c r="O286" s="9">
        <v>65.69</v>
      </c>
      <c r="P286" s="9">
        <v>615.57000000000005</v>
      </c>
      <c r="Q286" s="9">
        <v>76.95</v>
      </c>
      <c r="R286" s="9">
        <v>58.82</v>
      </c>
      <c r="S286" s="14">
        <v>39.85</v>
      </c>
      <c r="T286" s="74">
        <v>1</v>
      </c>
      <c r="U286" s="81">
        <v>5</v>
      </c>
      <c r="V286" s="81">
        <v>5</v>
      </c>
    </row>
    <row r="287" spans="1:22" x14ac:dyDescent="0.25">
      <c r="A287" s="81">
        <v>6</v>
      </c>
      <c r="B287" s="13" t="s">
        <v>314</v>
      </c>
      <c r="C287" s="9">
        <v>171</v>
      </c>
      <c r="D287" s="9">
        <v>180</v>
      </c>
      <c r="E287" s="9">
        <v>6</v>
      </c>
      <c r="F287" s="9">
        <v>9.5</v>
      </c>
      <c r="G287" s="9">
        <v>152</v>
      </c>
      <c r="H287" s="9">
        <v>87</v>
      </c>
      <c r="I287" s="9">
        <v>15</v>
      </c>
      <c r="J287" s="9">
        <v>45.25</v>
      </c>
      <c r="K287" s="9">
        <v>35.5</v>
      </c>
      <c r="L287" s="9">
        <v>2510.29</v>
      </c>
      <c r="M287" s="9">
        <v>293.60000000000002</v>
      </c>
      <c r="N287" s="9">
        <v>162.43</v>
      </c>
      <c r="O287" s="9">
        <v>74.48</v>
      </c>
      <c r="P287" s="9">
        <v>924.61</v>
      </c>
      <c r="Q287" s="9">
        <v>102.73</v>
      </c>
      <c r="R287" s="9">
        <v>78.25</v>
      </c>
      <c r="S287" s="14">
        <v>45.2</v>
      </c>
      <c r="T287" s="74">
        <v>1</v>
      </c>
      <c r="U287" s="81">
        <v>6</v>
      </c>
      <c r="V287" s="81">
        <v>6</v>
      </c>
    </row>
    <row r="288" spans="1:22" x14ac:dyDescent="0.25">
      <c r="A288" s="81">
        <v>7</v>
      </c>
      <c r="B288" s="13" t="s">
        <v>317</v>
      </c>
      <c r="C288" s="9">
        <v>203</v>
      </c>
      <c r="D288" s="9">
        <v>203</v>
      </c>
      <c r="E288" s="9">
        <v>7.2</v>
      </c>
      <c r="F288" s="9">
        <v>11</v>
      </c>
      <c r="G288" s="9">
        <v>181</v>
      </c>
      <c r="H288" s="9">
        <v>97.9</v>
      </c>
      <c r="I288" s="9">
        <v>10.199999999999999</v>
      </c>
      <c r="J288" s="9">
        <v>58.59</v>
      </c>
      <c r="K288" s="9">
        <v>46</v>
      </c>
      <c r="L288" s="9">
        <v>4545.7</v>
      </c>
      <c r="M288" s="9">
        <v>447.9</v>
      </c>
      <c r="N288" s="9">
        <v>247.79</v>
      </c>
      <c r="O288" s="9">
        <v>88.09</v>
      </c>
      <c r="P288" s="9">
        <v>1534.57</v>
      </c>
      <c r="Q288" s="9">
        <v>151.19</v>
      </c>
      <c r="R288" s="9">
        <v>114.76</v>
      </c>
      <c r="S288" s="14">
        <v>51.18</v>
      </c>
      <c r="T288" s="74">
        <v>1</v>
      </c>
      <c r="U288" s="81">
        <v>7</v>
      </c>
      <c r="V288" s="81">
        <v>7</v>
      </c>
    </row>
    <row r="289" spans="1:22" ht="15.75" thickBot="1" x14ac:dyDescent="0.3">
      <c r="A289" s="83">
        <v>8</v>
      </c>
      <c r="B289" s="15" t="s">
        <v>323</v>
      </c>
      <c r="C289" s="16">
        <v>253</v>
      </c>
      <c r="D289" s="16">
        <v>254</v>
      </c>
      <c r="E289" s="16">
        <v>8.6</v>
      </c>
      <c r="F289" s="16">
        <v>14.2</v>
      </c>
      <c r="G289" s="16">
        <v>224.6</v>
      </c>
      <c r="H289" s="16">
        <v>122.7</v>
      </c>
      <c r="I289" s="16">
        <v>12.7</v>
      </c>
      <c r="J289" s="16">
        <v>92.84</v>
      </c>
      <c r="K289" s="16">
        <v>72.900000000000006</v>
      </c>
      <c r="L289" s="16">
        <v>11274.05</v>
      </c>
      <c r="M289" s="16">
        <v>891.2</v>
      </c>
      <c r="N289" s="16">
        <v>492.46</v>
      </c>
      <c r="O289" s="16">
        <v>110.2</v>
      </c>
      <c r="P289" s="16">
        <v>3880.25</v>
      </c>
      <c r="Q289" s="16">
        <v>305.52999999999997</v>
      </c>
      <c r="R289" s="16">
        <v>231.6</v>
      </c>
      <c r="S289" s="17">
        <v>64.650000000000006</v>
      </c>
      <c r="T289" s="75">
        <v>1</v>
      </c>
      <c r="U289" s="83">
        <v>8</v>
      </c>
      <c r="V289" s="83">
        <v>8</v>
      </c>
    </row>
    <row r="290" spans="1:22" x14ac:dyDescent="0.25">
      <c r="A290" s="151">
        <v>1</v>
      </c>
      <c r="B290" s="10" t="s">
        <v>300</v>
      </c>
      <c r="C290" s="11">
        <v>100</v>
      </c>
      <c r="D290" s="11">
        <v>100</v>
      </c>
      <c r="E290" s="11">
        <v>6</v>
      </c>
      <c r="F290" s="11">
        <v>10</v>
      </c>
      <c r="G290" s="11">
        <v>80</v>
      </c>
      <c r="H290" s="11">
        <v>47</v>
      </c>
      <c r="I290" s="11">
        <v>12</v>
      </c>
      <c r="J290" s="11">
        <v>26.04</v>
      </c>
      <c r="K290" s="11">
        <v>20.399999999999999</v>
      </c>
      <c r="L290" s="11">
        <v>449.55</v>
      </c>
      <c r="M290" s="11">
        <v>89.9</v>
      </c>
      <c r="N290" s="11">
        <v>52.11</v>
      </c>
      <c r="O290" s="11">
        <v>41.55</v>
      </c>
      <c r="P290" s="11">
        <v>167.27</v>
      </c>
      <c r="Q290" s="11">
        <v>33.450000000000003</v>
      </c>
      <c r="R290" s="11">
        <v>25.71</v>
      </c>
      <c r="S290" s="12">
        <v>25.35</v>
      </c>
      <c r="T290" s="73">
        <v>2</v>
      </c>
      <c r="U290" s="151">
        <v>1</v>
      </c>
      <c r="V290" s="151">
        <v>1</v>
      </c>
    </row>
    <row r="291" spans="1:22" x14ac:dyDescent="0.25">
      <c r="A291" s="152">
        <v>2</v>
      </c>
      <c r="B291" s="13" t="s">
        <v>303</v>
      </c>
      <c r="C291" s="9">
        <v>120</v>
      </c>
      <c r="D291" s="9">
        <v>120</v>
      </c>
      <c r="E291" s="9">
        <v>6.5</v>
      </c>
      <c r="F291" s="9">
        <v>11</v>
      </c>
      <c r="G291" s="9">
        <v>98</v>
      </c>
      <c r="H291" s="9">
        <v>56.75</v>
      </c>
      <c r="I291" s="9">
        <v>12</v>
      </c>
      <c r="J291" s="9">
        <v>34.01</v>
      </c>
      <c r="K291" s="9">
        <v>26.7</v>
      </c>
      <c r="L291" s="9">
        <v>864.37</v>
      </c>
      <c r="M291" s="9">
        <v>144.1</v>
      </c>
      <c r="N291" s="9">
        <v>82.61</v>
      </c>
      <c r="O291" s="9">
        <v>50.42</v>
      </c>
      <c r="P291" s="9">
        <v>317.52</v>
      </c>
      <c r="Q291" s="9">
        <v>52.92</v>
      </c>
      <c r="R291" s="9">
        <v>40.479999999999997</v>
      </c>
      <c r="S291" s="14">
        <v>30.56</v>
      </c>
      <c r="T291" s="74">
        <v>2</v>
      </c>
      <c r="U291" s="152">
        <v>2</v>
      </c>
      <c r="V291" s="152">
        <v>2</v>
      </c>
    </row>
    <row r="292" spans="1:22" x14ac:dyDescent="0.25">
      <c r="A292" s="152">
        <v>3</v>
      </c>
      <c r="B292" s="13" t="s">
        <v>309</v>
      </c>
      <c r="C292" s="9">
        <v>157</v>
      </c>
      <c r="D292" s="9">
        <v>153</v>
      </c>
      <c r="E292" s="9">
        <v>6.6</v>
      </c>
      <c r="F292" s="9">
        <v>9.3000000000000007</v>
      </c>
      <c r="G292" s="9">
        <v>138.4</v>
      </c>
      <c r="H292" s="9">
        <v>73.2</v>
      </c>
      <c r="I292" s="9">
        <v>7.6</v>
      </c>
      <c r="J292" s="9">
        <v>38.090000000000003</v>
      </c>
      <c r="K292" s="9">
        <v>29.9</v>
      </c>
      <c r="L292" s="9">
        <v>1722.51</v>
      </c>
      <c r="M292" s="9">
        <v>219.4</v>
      </c>
      <c r="N292" s="9">
        <v>122.56</v>
      </c>
      <c r="O292" s="9">
        <v>67.25</v>
      </c>
      <c r="P292" s="9">
        <v>555.61</v>
      </c>
      <c r="Q292" s="9">
        <v>72.63</v>
      </c>
      <c r="R292" s="9">
        <v>55.3</v>
      </c>
      <c r="S292" s="14">
        <v>38.19</v>
      </c>
      <c r="T292" s="74">
        <v>2</v>
      </c>
      <c r="U292" s="152">
        <v>3</v>
      </c>
      <c r="V292" s="152">
        <v>3</v>
      </c>
    </row>
    <row r="293" spans="1:22" x14ac:dyDescent="0.25">
      <c r="A293" s="152">
        <v>4</v>
      </c>
      <c r="B293" s="13" t="s">
        <v>306</v>
      </c>
      <c r="C293" s="9">
        <v>140</v>
      </c>
      <c r="D293" s="9">
        <v>140</v>
      </c>
      <c r="E293" s="9">
        <v>7</v>
      </c>
      <c r="F293" s="9">
        <v>12</v>
      </c>
      <c r="G293" s="9">
        <v>116</v>
      </c>
      <c r="H293" s="9">
        <v>66.5</v>
      </c>
      <c r="I293" s="9">
        <v>12</v>
      </c>
      <c r="J293" s="9">
        <v>42.96</v>
      </c>
      <c r="K293" s="9">
        <v>33.700000000000003</v>
      </c>
      <c r="L293" s="9">
        <v>1509.23</v>
      </c>
      <c r="M293" s="9">
        <v>215.6</v>
      </c>
      <c r="N293" s="9">
        <v>122.71</v>
      </c>
      <c r="O293" s="9">
        <v>59.27</v>
      </c>
      <c r="P293" s="9">
        <v>549.66999999999996</v>
      </c>
      <c r="Q293" s="9">
        <v>78.52</v>
      </c>
      <c r="R293" s="9">
        <v>59.89</v>
      </c>
      <c r="S293" s="14">
        <v>35.770000000000003</v>
      </c>
      <c r="T293" s="74">
        <v>2</v>
      </c>
      <c r="U293" s="152">
        <v>4</v>
      </c>
      <c r="V293" s="152">
        <v>4</v>
      </c>
    </row>
    <row r="294" spans="1:22" x14ac:dyDescent="0.25">
      <c r="A294" s="152">
        <v>5</v>
      </c>
      <c r="B294" s="13" t="s">
        <v>312</v>
      </c>
      <c r="C294" s="9">
        <v>160</v>
      </c>
      <c r="D294" s="9">
        <v>160</v>
      </c>
      <c r="E294" s="9">
        <v>8</v>
      </c>
      <c r="F294" s="9">
        <v>13</v>
      </c>
      <c r="G294" s="9">
        <v>134</v>
      </c>
      <c r="H294" s="9">
        <v>76</v>
      </c>
      <c r="I294" s="9">
        <v>15</v>
      </c>
      <c r="J294" s="9">
        <v>54.25</v>
      </c>
      <c r="K294" s="9">
        <v>42.6</v>
      </c>
      <c r="L294" s="9">
        <v>2492</v>
      </c>
      <c r="M294" s="9">
        <v>311.5</v>
      </c>
      <c r="N294" s="9">
        <v>176.98</v>
      </c>
      <c r="O294" s="9">
        <v>67.77</v>
      </c>
      <c r="P294" s="9">
        <v>889.23</v>
      </c>
      <c r="Q294" s="9">
        <v>111.15</v>
      </c>
      <c r="R294" s="9">
        <v>84.98</v>
      </c>
      <c r="S294" s="14">
        <v>40.49</v>
      </c>
      <c r="T294" s="74">
        <v>2</v>
      </c>
      <c r="U294" s="152">
        <v>5</v>
      </c>
      <c r="V294" s="152">
        <v>5</v>
      </c>
    </row>
    <row r="295" spans="1:22" x14ac:dyDescent="0.25">
      <c r="A295" s="152">
        <v>6</v>
      </c>
      <c r="B295" s="13" t="s">
        <v>315</v>
      </c>
      <c r="C295" s="9">
        <v>180</v>
      </c>
      <c r="D295" s="9">
        <v>180</v>
      </c>
      <c r="E295" s="9">
        <v>8.3000000000000007</v>
      </c>
      <c r="F295" s="9">
        <v>14</v>
      </c>
      <c r="G295" s="9">
        <v>152</v>
      </c>
      <c r="H295" s="9">
        <v>85.85</v>
      </c>
      <c r="I295" s="9">
        <v>15</v>
      </c>
      <c r="J295" s="9">
        <v>64.95</v>
      </c>
      <c r="K295" s="9">
        <v>51</v>
      </c>
      <c r="L295" s="9">
        <v>3825.28</v>
      </c>
      <c r="M295" s="9">
        <v>425</v>
      </c>
      <c r="N295" s="9">
        <v>240.15</v>
      </c>
      <c r="O295" s="9">
        <v>76.75</v>
      </c>
      <c r="P295" s="9">
        <v>1362.76</v>
      </c>
      <c r="Q295" s="9">
        <v>151.41999999999999</v>
      </c>
      <c r="R295" s="9">
        <v>115.43</v>
      </c>
      <c r="S295" s="14">
        <v>45.81</v>
      </c>
      <c r="T295" s="74">
        <v>2</v>
      </c>
      <c r="U295" s="152">
        <v>6</v>
      </c>
      <c r="V295" s="152">
        <v>6</v>
      </c>
    </row>
    <row r="296" spans="1:22" x14ac:dyDescent="0.25">
      <c r="A296" s="152">
        <v>7</v>
      </c>
      <c r="B296" s="13" t="s">
        <v>318</v>
      </c>
      <c r="C296" s="9">
        <v>206</v>
      </c>
      <c r="D296" s="9">
        <v>204</v>
      </c>
      <c r="E296" s="9">
        <v>7.9</v>
      </c>
      <c r="F296" s="9">
        <v>12.6</v>
      </c>
      <c r="G296" s="9">
        <v>180.8</v>
      </c>
      <c r="H296" s="9">
        <v>98.05</v>
      </c>
      <c r="I296" s="9">
        <v>10.199999999999999</v>
      </c>
      <c r="J296" s="9">
        <v>66.58</v>
      </c>
      <c r="K296" s="9">
        <v>52.3</v>
      </c>
      <c r="L296" s="9">
        <v>5272.37</v>
      </c>
      <c r="M296" s="9">
        <v>511.9</v>
      </c>
      <c r="N296" s="9">
        <v>284.77</v>
      </c>
      <c r="O296" s="9">
        <v>88.99</v>
      </c>
      <c r="P296" s="9">
        <v>1783.95</v>
      </c>
      <c r="Q296" s="9">
        <v>174.9</v>
      </c>
      <c r="R296" s="9">
        <v>132.78</v>
      </c>
      <c r="S296" s="14">
        <v>51.76</v>
      </c>
      <c r="T296" s="74">
        <v>2</v>
      </c>
      <c r="U296" s="152">
        <v>7</v>
      </c>
      <c r="V296" s="152">
        <v>7</v>
      </c>
    </row>
    <row r="297" spans="1:22" ht="15.75" thickBot="1" x14ac:dyDescent="0.3">
      <c r="A297" s="152">
        <v>8</v>
      </c>
      <c r="B297" s="15" t="s">
        <v>324</v>
      </c>
      <c r="C297" s="16">
        <v>256</v>
      </c>
      <c r="D297" s="16">
        <v>255</v>
      </c>
      <c r="E297" s="16">
        <v>9.4</v>
      </c>
      <c r="F297" s="16">
        <v>15.6</v>
      </c>
      <c r="G297" s="16">
        <v>224.8</v>
      </c>
      <c r="H297" s="16">
        <v>122.8</v>
      </c>
      <c r="I297" s="16">
        <v>12.7</v>
      </c>
      <c r="J297" s="16">
        <v>102.08</v>
      </c>
      <c r="K297" s="16">
        <v>80.099999999999994</v>
      </c>
      <c r="L297" s="16">
        <v>12567.16</v>
      </c>
      <c r="M297" s="16">
        <v>981.8</v>
      </c>
      <c r="N297" s="16">
        <v>545.12</v>
      </c>
      <c r="O297" s="16">
        <v>110.96</v>
      </c>
      <c r="P297" s="16">
        <v>4313.58</v>
      </c>
      <c r="Q297" s="16">
        <v>338.32</v>
      </c>
      <c r="R297" s="16">
        <v>256.60000000000002</v>
      </c>
      <c r="S297" s="17">
        <v>65.010000000000005</v>
      </c>
      <c r="T297" s="75">
        <v>2</v>
      </c>
      <c r="U297" s="152">
        <v>8</v>
      </c>
      <c r="V297" s="152">
        <v>8</v>
      </c>
    </row>
    <row r="298" spans="1:22" x14ac:dyDescent="0.25">
      <c r="A298" s="151">
        <v>1</v>
      </c>
      <c r="B298" s="10" t="s">
        <v>301</v>
      </c>
      <c r="C298" s="11">
        <v>120</v>
      </c>
      <c r="D298" s="11">
        <v>106</v>
      </c>
      <c r="E298" s="11">
        <v>12</v>
      </c>
      <c r="F298" s="11">
        <v>20</v>
      </c>
      <c r="G298" s="11">
        <v>80</v>
      </c>
      <c r="H298" s="11">
        <v>47</v>
      </c>
      <c r="I298" s="11">
        <v>12</v>
      </c>
      <c r="J298" s="11">
        <v>53.24</v>
      </c>
      <c r="K298" s="11">
        <v>41.8</v>
      </c>
      <c r="L298" s="11">
        <v>1142.6099999999999</v>
      </c>
      <c r="M298" s="11">
        <v>190.4</v>
      </c>
      <c r="N298" s="11">
        <v>117.91</v>
      </c>
      <c r="O298" s="11">
        <v>46.33</v>
      </c>
      <c r="P298" s="11">
        <v>399.15</v>
      </c>
      <c r="Q298" s="11">
        <v>75.31</v>
      </c>
      <c r="R298" s="11">
        <v>58.16</v>
      </c>
      <c r="S298" s="12">
        <v>27.38</v>
      </c>
      <c r="T298" s="73">
        <v>3</v>
      </c>
      <c r="U298" s="151">
        <v>2</v>
      </c>
      <c r="V298" s="151">
        <v>1</v>
      </c>
    </row>
    <row r="299" spans="1:22" x14ac:dyDescent="0.25">
      <c r="A299" s="152">
        <v>2</v>
      </c>
      <c r="B299" s="13" t="s">
        <v>310</v>
      </c>
      <c r="C299" s="9">
        <v>162</v>
      </c>
      <c r="D299" s="9">
        <v>154</v>
      </c>
      <c r="E299" s="9">
        <v>8.1</v>
      </c>
      <c r="F299" s="9">
        <v>11.6</v>
      </c>
      <c r="G299" s="9">
        <v>138.80000000000001</v>
      </c>
      <c r="H299" s="9">
        <v>72.95</v>
      </c>
      <c r="I299" s="9">
        <v>7.6</v>
      </c>
      <c r="J299" s="9">
        <v>47.47</v>
      </c>
      <c r="K299" s="9">
        <v>37.299999999999997</v>
      </c>
      <c r="L299" s="9">
        <v>2227.67</v>
      </c>
      <c r="M299" s="9">
        <v>275</v>
      </c>
      <c r="N299" s="9">
        <v>155.52000000000001</v>
      </c>
      <c r="O299" s="9">
        <v>68.510000000000005</v>
      </c>
      <c r="P299" s="9">
        <v>706.89</v>
      </c>
      <c r="Q299" s="9">
        <v>91.8</v>
      </c>
      <c r="R299" s="9">
        <v>70.06</v>
      </c>
      <c r="S299" s="14">
        <v>38.590000000000003</v>
      </c>
      <c r="T299" s="74">
        <v>3</v>
      </c>
      <c r="U299" s="152">
        <v>1</v>
      </c>
      <c r="V299" s="152">
        <v>2</v>
      </c>
    </row>
    <row r="300" spans="1:22" x14ac:dyDescent="0.25">
      <c r="A300" s="152">
        <v>3</v>
      </c>
      <c r="B300" s="13" t="s">
        <v>304</v>
      </c>
      <c r="C300" s="9">
        <v>140</v>
      </c>
      <c r="D300" s="9">
        <v>126</v>
      </c>
      <c r="E300" s="9">
        <v>12.5</v>
      </c>
      <c r="F300" s="9">
        <v>21</v>
      </c>
      <c r="G300" s="9">
        <v>98</v>
      </c>
      <c r="H300" s="9">
        <v>56.75</v>
      </c>
      <c r="I300" s="9">
        <v>12</v>
      </c>
      <c r="J300" s="9">
        <v>66.41</v>
      </c>
      <c r="K300" s="9">
        <v>52.1</v>
      </c>
      <c r="L300" s="9">
        <v>2017.57</v>
      </c>
      <c r="M300" s="9">
        <v>288.2</v>
      </c>
      <c r="N300" s="9">
        <v>175.31</v>
      </c>
      <c r="O300" s="9">
        <v>55.12</v>
      </c>
      <c r="P300" s="9">
        <v>702.78</v>
      </c>
      <c r="Q300" s="9">
        <v>111.55</v>
      </c>
      <c r="R300" s="9">
        <v>85.82</v>
      </c>
      <c r="S300" s="14">
        <v>32.53</v>
      </c>
      <c r="T300" s="74">
        <v>3</v>
      </c>
      <c r="U300" s="152">
        <v>3</v>
      </c>
      <c r="V300" s="152">
        <v>3</v>
      </c>
    </row>
    <row r="301" spans="1:22" x14ac:dyDescent="0.25">
      <c r="A301" s="152">
        <v>4</v>
      </c>
      <c r="B301" s="13" t="s">
        <v>307</v>
      </c>
      <c r="C301" s="9">
        <v>160</v>
      </c>
      <c r="D301" s="9">
        <v>145</v>
      </c>
      <c r="E301" s="9">
        <v>13</v>
      </c>
      <c r="F301" s="9">
        <v>22</v>
      </c>
      <c r="G301" s="9">
        <v>116</v>
      </c>
      <c r="H301" s="9">
        <v>66</v>
      </c>
      <c r="I301" s="9">
        <v>12</v>
      </c>
      <c r="J301" s="9">
        <v>80.12</v>
      </c>
      <c r="K301" s="9">
        <v>62.9</v>
      </c>
      <c r="L301" s="9">
        <v>3270.24</v>
      </c>
      <c r="M301" s="9">
        <v>408.8</v>
      </c>
      <c r="N301" s="9">
        <v>245.4</v>
      </c>
      <c r="O301" s="9">
        <v>63.89</v>
      </c>
      <c r="P301" s="9">
        <v>1121.06</v>
      </c>
      <c r="Q301" s="9">
        <v>154.63</v>
      </c>
      <c r="R301" s="9">
        <v>118.66</v>
      </c>
      <c r="S301" s="14">
        <v>37.409999999999997</v>
      </c>
      <c r="T301" s="74">
        <v>3</v>
      </c>
      <c r="U301" s="152">
        <v>5</v>
      </c>
      <c r="V301" s="152">
        <v>4</v>
      </c>
    </row>
    <row r="302" spans="1:22" x14ac:dyDescent="0.25">
      <c r="A302" s="152">
        <v>5</v>
      </c>
      <c r="B302" s="13" t="s">
        <v>319</v>
      </c>
      <c r="C302" s="9">
        <v>210</v>
      </c>
      <c r="D302" s="9">
        <v>205</v>
      </c>
      <c r="E302" s="9">
        <v>9.1</v>
      </c>
      <c r="F302" s="9">
        <v>14.2</v>
      </c>
      <c r="G302" s="9">
        <v>181.6</v>
      </c>
      <c r="H302" s="9">
        <v>97.95</v>
      </c>
      <c r="I302" s="9">
        <v>10.199999999999999</v>
      </c>
      <c r="J302" s="9">
        <v>75.64</v>
      </c>
      <c r="K302" s="9">
        <v>59.4</v>
      </c>
      <c r="L302" s="9">
        <v>6114</v>
      </c>
      <c r="M302" s="9">
        <v>582.29999999999995</v>
      </c>
      <c r="N302" s="9">
        <v>326.45</v>
      </c>
      <c r="O302" s="9">
        <v>89.91</v>
      </c>
      <c r="P302" s="9">
        <v>2040.5</v>
      </c>
      <c r="Q302" s="9">
        <v>199.07</v>
      </c>
      <c r="R302" s="9">
        <v>151.37</v>
      </c>
      <c r="S302" s="14">
        <v>51.94</v>
      </c>
      <c r="T302" s="74">
        <v>3</v>
      </c>
      <c r="U302" s="152">
        <v>4</v>
      </c>
      <c r="V302" s="152">
        <v>5</v>
      </c>
    </row>
    <row r="303" spans="1:22" x14ac:dyDescent="0.25">
      <c r="A303" s="152">
        <v>6</v>
      </c>
      <c r="B303" s="13" t="s">
        <v>313</v>
      </c>
      <c r="C303" s="9">
        <v>180</v>
      </c>
      <c r="D303" s="9">
        <v>166</v>
      </c>
      <c r="E303" s="9">
        <v>14</v>
      </c>
      <c r="F303" s="9">
        <v>23</v>
      </c>
      <c r="G303" s="9">
        <v>134</v>
      </c>
      <c r="H303" s="9">
        <v>76</v>
      </c>
      <c r="I303" s="9">
        <v>15</v>
      </c>
      <c r="J303" s="9">
        <v>97.05</v>
      </c>
      <c r="K303" s="9">
        <v>76.2</v>
      </c>
      <c r="L303" s="9">
        <v>5098.2700000000004</v>
      </c>
      <c r="M303" s="9">
        <v>566.5</v>
      </c>
      <c r="N303" s="9">
        <v>337.28</v>
      </c>
      <c r="O303" s="9">
        <v>72.48</v>
      </c>
      <c r="P303" s="9">
        <v>1758.77</v>
      </c>
      <c r="Q303" s="9">
        <v>211.9</v>
      </c>
      <c r="R303" s="9">
        <v>162.72999999999999</v>
      </c>
      <c r="S303" s="14">
        <v>42.57</v>
      </c>
      <c r="T303" s="74">
        <v>3</v>
      </c>
      <c r="U303" s="152">
        <v>6</v>
      </c>
      <c r="V303" s="152">
        <v>6</v>
      </c>
    </row>
    <row r="304" spans="1:22" x14ac:dyDescent="0.25">
      <c r="A304" s="152">
        <v>7</v>
      </c>
      <c r="B304" s="13" t="s">
        <v>316</v>
      </c>
      <c r="C304" s="9">
        <v>200</v>
      </c>
      <c r="D304" s="9">
        <v>186</v>
      </c>
      <c r="E304" s="9">
        <v>14.5</v>
      </c>
      <c r="F304" s="9">
        <v>24</v>
      </c>
      <c r="G304" s="9">
        <v>152</v>
      </c>
      <c r="H304" s="9">
        <v>85.75</v>
      </c>
      <c r="I304" s="9">
        <v>15</v>
      </c>
      <c r="J304" s="9">
        <v>113.25</v>
      </c>
      <c r="K304" s="9">
        <v>88.9</v>
      </c>
      <c r="L304" s="9">
        <v>7483.13</v>
      </c>
      <c r="M304" s="9">
        <v>748.3</v>
      </c>
      <c r="N304" s="9">
        <v>441.72</v>
      </c>
      <c r="O304" s="9">
        <v>81.290000000000006</v>
      </c>
      <c r="P304" s="9">
        <v>2580.13</v>
      </c>
      <c r="Q304" s="9">
        <v>277.43</v>
      </c>
      <c r="R304" s="9">
        <v>212.59</v>
      </c>
      <c r="S304" s="14">
        <v>47.73</v>
      </c>
      <c r="T304" s="74">
        <v>3</v>
      </c>
      <c r="U304" s="152">
        <v>7</v>
      </c>
      <c r="V304" s="152">
        <v>7</v>
      </c>
    </row>
    <row r="305" spans="1:22" ht="15.75" thickBot="1" x14ac:dyDescent="0.3">
      <c r="A305" s="152">
        <v>8</v>
      </c>
      <c r="B305" s="15" t="s">
        <v>325</v>
      </c>
      <c r="C305" s="16">
        <v>260</v>
      </c>
      <c r="D305" s="16">
        <v>256</v>
      </c>
      <c r="E305" s="16">
        <v>10.7</v>
      </c>
      <c r="F305" s="16">
        <v>17.3</v>
      </c>
      <c r="G305" s="16">
        <v>225.4</v>
      </c>
      <c r="H305" s="16">
        <v>122.65</v>
      </c>
      <c r="I305" s="16">
        <v>12.7</v>
      </c>
      <c r="J305" s="16">
        <v>114.08</v>
      </c>
      <c r="K305" s="16">
        <v>89.6</v>
      </c>
      <c r="L305" s="16">
        <v>14253.92</v>
      </c>
      <c r="M305" s="16">
        <v>1096.5</v>
      </c>
      <c r="N305" s="16">
        <v>612.99</v>
      </c>
      <c r="O305" s="16">
        <v>111.78</v>
      </c>
      <c r="P305" s="16">
        <v>4840.74</v>
      </c>
      <c r="Q305" s="16">
        <v>378.18</v>
      </c>
      <c r="R305" s="16">
        <v>287.24</v>
      </c>
      <c r="S305" s="17">
        <v>65.14</v>
      </c>
      <c r="T305" s="75">
        <v>3</v>
      </c>
      <c r="U305" s="152">
        <v>8</v>
      </c>
      <c r="V305" s="152">
        <v>8</v>
      </c>
    </row>
    <row r="306" spans="1:22" x14ac:dyDescent="0.25">
      <c r="A306" s="151">
        <v>1</v>
      </c>
      <c r="B306" s="10" t="s">
        <v>320</v>
      </c>
      <c r="C306" s="11">
        <v>216</v>
      </c>
      <c r="D306" s="11">
        <v>206</v>
      </c>
      <c r="E306" s="11">
        <v>10.199999999999999</v>
      </c>
      <c r="F306" s="11">
        <v>17.399999999999999</v>
      </c>
      <c r="G306" s="11">
        <v>181.2</v>
      </c>
      <c r="H306" s="11">
        <v>97.9</v>
      </c>
      <c r="I306" s="11">
        <v>10.199999999999999</v>
      </c>
      <c r="J306" s="11">
        <v>91.06</v>
      </c>
      <c r="K306" s="11">
        <v>71.5</v>
      </c>
      <c r="L306" s="11">
        <v>7662.28</v>
      </c>
      <c r="M306" s="11">
        <v>709.5</v>
      </c>
      <c r="N306" s="11">
        <v>401.74</v>
      </c>
      <c r="O306" s="11">
        <v>91.73</v>
      </c>
      <c r="P306" s="11">
        <v>2537.25</v>
      </c>
      <c r="Q306" s="11">
        <v>246.33</v>
      </c>
      <c r="R306" s="11">
        <v>187.28</v>
      </c>
      <c r="S306" s="12">
        <v>52.78</v>
      </c>
      <c r="T306" s="73">
        <v>4</v>
      </c>
      <c r="U306" s="151">
        <v>1</v>
      </c>
      <c r="V306" s="151">
        <v>1</v>
      </c>
    </row>
    <row r="307" spans="1:22" ht="15.75" thickBot="1" x14ac:dyDescent="0.3">
      <c r="A307" s="153">
        <v>2</v>
      </c>
      <c r="B307" s="15" t="s">
        <v>326</v>
      </c>
      <c r="C307" s="16">
        <v>264</v>
      </c>
      <c r="D307" s="16">
        <v>257</v>
      </c>
      <c r="E307" s="16">
        <v>11.9</v>
      </c>
      <c r="F307" s="16">
        <v>19.600000000000001</v>
      </c>
      <c r="G307" s="16">
        <v>224.8</v>
      </c>
      <c r="H307" s="16">
        <v>122.55</v>
      </c>
      <c r="I307" s="16">
        <v>12.7</v>
      </c>
      <c r="J307" s="16">
        <v>128.88</v>
      </c>
      <c r="K307" s="16">
        <v>101.2</v>
      </c>
      <c r="L307" s="16">
        <v>16369.03</v>
      </c>
      <c r="M307" s="16">
        <v>1240.0999999999999</v>
      </c>
      <c r="N307" s="16">
        <v>698.3</v>
      </c>
      <c r="O307" s="16">
        <v>112.7</v>
      </c>
      <c r="P307" s="16">
        <v>5549.34</v>
      </c>
      <c r="Q307" s="16">
        <v>431.86</v>
      </c>
      <c r="R307" s="16">
        <v>328.23</v>
      </c>
      <c r="S307" s="17">
        <v>65.62</v>
      </c>
      <c r="T307" s="75">
        <v>4</v>
      </c>
      <c r="U307" s="153">
        <v>2</v>
      </c>
      <c r="V307" s="153">
        <v>2</v>
      </c>
    </row>
    <row r="308" spans="1:22" ht="15.75" thickBot="1" x14ac:dyDescent="0.3">
      <c r="A308" s="154">
        <v>1</v>
      </c>
      <c r="B308" s="137" t="s">
        <v>321</v>
      </c>
      <c r="C308" s="138">
        <v>222</v>
      </c>
      <c r="D308" s="138">
        <v>209</v>
      </c>
      <c r="E308" s="138">
        <v>13</v>
      </c>
      <c r="F308" s="138">
        <v>20.6</v>
      </c>
      <c r="G308" s="138">
        <v>180.8</v>
      </c>
      <c r="H308" s="138">
        <v>98</v>
      </c>
      <c r="I308" s="138">
        <v>10.199999999999999</v>
      </c>
      <c r="J308" s="138">
        <v>110.51</v>
      </c>
      <c r="K308" s="138">
        <v>86</v>
      </c>
      <c r="L308" s="138">
        <v>9471.8700000000008</v>
      </c>
      <c r="M308" s="138">
        <v>853.3</v>
      </c>
      <c r="N308" s="138">
        <v>490.61</v>
      </c>
      <c r="O308" s="138">
        <v>92.58</v>
      </c>
      <c r="P308" s="138">
        <v>3138.43</v>
      </c>
      <c r="Q308" s="138">
        <v>300.33</v>
      </c>
      <c r="R308" s="138">
        <v>229.17</v>
      </c>
      <c r="S308" s="139">
        <v>53.29</v>
      </c>
      <c r="T308" s="79">
        <v>5</v>
      </c>
      <c r="U308" s="154">
        <v>1</v>
      </c>
      <c r="V308" s="154">
        <v>1</v>
      </c>
    </row>
    <row r="309" spans="1:22" ht="15.75" thickBot="1" x14ac:dyDescent="0.3">
      <c r="A309" s="154">
        <v>1</v>
      </c>
      <c r="B309" s="38" t="s">
        <v>322</v>
      </c>
      <c r="C309" s="39">
        <v>229</v>
      </c>
      <c r="D309" s="39">
        <v>210</v>
      </c>
      <c r="E309" s="39">
        <v>14.5</v>
      </c>
      <c r="F309" s="39">
        <v>23.7</v>
      </c>
      <c r="G309" s="39">
        <v>181.6</v>
      </c>
      <c r="H309" s="39">
        <v>97.75</v>
      </c>
      <c r="I309" s="39">
        <v>10.199999999999999</v>
      </c>
      <c r="J309" s="39">
        <v>126.77</v>
      </c>
      <c r="K309" s="39">
        <v>99.5</v>
      </c>
      <c r="L309" s="39">
        <v>11328.82</v>
      </c>
      <c r="M309" s="39">
        <v>989.4</v>
      </c>
      <c r="N309" s="39">
        <v>574.62</v>
      </c>
      <c r="O309" s="39">
        <v>94.53</v>
      </c>
      <c r="P309" s="39">
        <v>3663.55</v>
      </c>
      <c r="Q309" s="39">
        <v>348.91</v>
      </c>
      <c r="R309" s="39">
        <v>266.49</v>
      </c>
      <c r="S309" s="40">
        <v>53.76</v>
      </c>
      <c r="T309" s="79">
        <v>6</v>
      </c>
      <c r="U309" s="154">
        <v>1</v>
      </c>
      <c r="V309" s="154">
        <v>1</v>
      </c>
    </row>
  </sheetData>
  <sortState ref="A306:U307">
    <sortCondition ref="Q306:Q307"/>
  </sortState>
  <mergeCells count="3">
    <mergeCell ref="B1:B2"/>
    <mergeCell ref="C1:I1"/>
    <mergeCell ref="L1:S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9"/>
  <sheetViews>
    <sheetView topLeftCell="A64" workbookViewId="0">
      <selection activeCell="A99" sqref="A99:XFD99"/>
    </sheetView>
  </sheetViews>
  <sheetFormatPr defaultRowHeight="15" x14ac:dyDescent="0.25"/>
  <sheetData>
    <row r="1" spans="1:21" ht="79.5" thickBot="1" x14ac:dyDescent="0.3">
      <c r="B1" s="293" t="s">
        <v>5</v>
      </c>
      <c r="C1" s="295" t="s">
        <v>6</v>
      </c>
      <c r="D1" s="296"/>
      <c r="E1" s="296"/>
      <c r="F1" s="296"/>
      <c r="G1" s="296"/>
      <c r="H1" s="296"/>
      <c r="I1" s="297"/>
      <c r="J1" s="1" t="s">
        <v>7</v>
      </c>
      <c r="K1" s="1" t="s">
        <v>9</v>
      </c>
      <c r="L1" s="295" t="s">
        <v>11</v>
      </c>
      <c r="M1" s="296"/>
      <c r="N1" s="296"/>
      <c r="O1" s="296"/>
      <c r="P1" s="296"/>
      <c r="Q1" s="296"/>
      <c r="R1" s="296"/>
      <c r="S1" s="297"/>
    </row>
    <row r="2" spans="1:21" ht="34.5" thickBot="1" x14ac:dyDescent="0.3">
      <c r="B2" s="294"/>
      <c r="C2" s="7" t="s">
        <v>12</v>
      </c>
      <c r="D2" s="7" t="s">
        <v>13</v>
      </c>
      <c r="E2" s="7" t="s">
        <v>0</v>
      </c>
      <c r="F2" s="7" t="s">
        <v>1</v>
      </c>
      <c r="G2" s="7" t="s">
        <v>14</v>
      </c>
      <c r="H2" s="7" t="s">
        <v>15</v>
      </c>
      <c r="I2" s="7" t="s">
        <v>16</v>
      </c>
      <c r="J2" s="8" t="s">
        <v>8</v>
      </c>
      <c r="K2" s="8" t="s">
        <v>10</v>
      </c>
      <c r="L2" s="7" t="s">
        <v>17</v>
      </c>
      <c r="M2" s="7" t="s">
        <v>18</v>
      </c>
      <c r="N2" s="7" t="s">
        <v>19</v>
      </c>
      <c r="O2" s="7" t="s">
        <v>20</v>
      </c>
      <c r="P2" s="7" t="s">
        <v>21</v>
      </c>
      <c r="Q2" s="7" t="s">
        <v>22</v>
      </c>
      <c r="R2" s="7" t="s">
        <v>45</v>
      </c>
      <c r="S2" s="7" t="s">
        <v>46</v>
      </c>
    </row>
    <row r="3" spans="1:21" ht="15.75" thickBot="1" x14ac:dyDescent="0.3">
      <c r="A3" s="28"/>
      <c r="B3" s="38" t="s">
        <v>32</v>
      </c>
      <c r="C3" s="39">
        <v>198</v>
      </c>
      <c r="D3" s="39">
        <v>99</v>
      </c>
      <c r="E3" s="39">
        <v>4.5</v>
      </c>
      <c r="F3" s="39">
        <v>7</v>
      </c>
      <c r="G3" s="39">
        <v>184</v>
      </c>
      <c r="H3" s="39">
        <v>47.25</v>
      </c>
      <c r="I3" s="39">
        <v>11</v>
      </c>
      <c r="J3" s="39">
        <v>23.18</v>
      </c>
      <c r="K3" s="39">
        <v>18.2</v>
      </c>
      <c r="L3" s="39">
        <v>1581.56</v>
      </c>
      <c r="M3" s="39">
        <v>159.80000000000001</v>
      </c>
      <c r="N3" s="39">
        <v>89.88</v>
      </c>
      <c r="O3" s="39">
        <v>82.6</v>
      </c>
      <c r="P3" s="39">
        <v>113.62</v>
      </c>
      <c r="Q3" s="39">
        <v>22.95</v>
      </c>
      <c r="R3" s="39">
        <v>17.86</v>
      </c>
      <c r="S3" s="40">
        <v>22.14</v>
      </c>
      <c r="T3" s="38">
        <v>0</v>
      </c>
      <c r="U3" s="28"/>
    </row>
    <row r="4" spans="1:21" x14ac:dyDescent="0.25">
      <c r="A4" s="33">
        <v>1</v>
      </c>
      <c r="B4" s="10" t="s">
        <v>23</v>
      </c>
      <c r="C4" s="11">
        <v>100</v>
      </c>
      <c r="D4" s="11">
        <v>55</v>
      </c>
      <c r="E4" s="11">
        <v>4.0999999999999996</v>
      </c>
      <c r="F4" s="11">
        <v>5.7</v>
      </c>
      <c r="G4" s="11">
        <v>88.6</v>
      </c>
      <c r="H4" s="11">
        <v>25.45</v>
      </c>
      <c r="I4" s="11">
        <v>7</v>
      </c>
      <c r="J4" s="11">
        <v>10.32</v>
      </c>
      <c r="K4" s="11">
        <v>8.1</v>
      </c>
      <c r="L4" s="11">
        <v>171.01</v>
      </c>
      <c r="M4" s="11">
        <v>34.200000000000003</v>
      </c>
      <c r="N4" s="11">
        <v>19.7</v>
      </c>
      <c r="O4" s="11">
        <v>40.700000000000003</v>
      </c>
      <c r="P4" s="11">
        <v>15.92</v>
      </c>
      <c r="Q4" s="11">
        <v>5.79</v>
      </c>
      <c r="R4" s="11">
        <v>4.57</v>
      </c>
      <c r="S4" s="12">
        <v>12.42</v>
      </c>
      <c r="T4" s="10">
        <v>1</v>
      </c>
      <c r="U4" s="33">
        <v>1</v>
      </c>
    </row>
    <row r="5" spans="1:21" x14ac:dyDescent="0.25">
      <c r="A5" s="34">
        <v>2</v>
      </c>
      <c r="B5" s="13" t="s">
        <v>24</v>
      </c>
      <c r="C5" s="9">
        <v>117.6</v>
      </c>
      <c r="D5" s="9">
        <v>64</v>
      </c>
      <c r="E5" s="9">
        <v>3.8</v>
      </c>
      <c r="F5" s="9">
        <v>5.0999999999999996</v>
      </c>
      <c r="G5" s="9">
        <v>107.4</v>
      </c>
      <c r="H5" s="9">
        <v>30.1</v>
      </c>
      <c r="I5" s="9">
        <v>7</v>
      </c>
      <c r="J5" s="9">
        <v>11.03</v>
      </c>
      <c r="K5" s="9">
        <v>8.6999999999999993</v>
      </c>
      <c r="L5" s="9">
        <v>257.36</v>
      </c>
      <c r="M5" s="9">
        <v>43.8</v>
      </c>
      <c r="N5" s="9">
        <v>24.94</v>
      </c>
      <c r="O5" s="9">
        <v>48.3</v>
      </c>
      <c r="P5" s="9">
        <v>22.39</v>
      </c>
      <c r="Q5" s="9">
        <v>7</v>
      </c>
      <c r="R5" s="9">
        <v>5.49</v>
      </c>
      <c r="S5" s="14">
        <v>14.25</v>
      </c>
      <c r="T5" s="13">
        <v>1</v>
      </c>
      <c r="U5" s="34">
        <v>2</v>
      </c>
    </row>
    <row r="6" spans="1:21" x14ac:dyDescent="0.25">
      <c r="A6" s="34">
        <v>3</v>
      </c>
      <c r="B6" s="13" t="s">
        <v>26</v>
      </c>
      <c r="C6" s="9">
        <v>137.4</v>
      </c>
      <c r="D6" s="9">
        <v>73</v>
      </c>
      <c r="E6" s="9">
        <v>3.8</v>
      </c>
      <c r="F6" s="9">
        <v>5.6</v>
      </c>
      <c r="G6" s="9">
        <v>126.2</v>
      </c>
      <c r="H6" s="9">
        <v>34.6</v>
      </c>
      <c r="I6" s="9">
        <v>7</v>
      </c>
      <c r="J6" s="9">
        <v>13.39</v>
      </c>
      <c r="K6" s="9">
        <v>10.5</v>
      </c>
      <c r="L6" s="9">
        <v>434.86</v>
      </c>
      <c r="M6" s="9">
        <v>63.3</v>
      </c>
      <c r="N6" s="9">
        <v>35.799999999999997</v>
      </c>
      <c r="O6" s="9">
        <v>56.98</v>
      </c>
      <c r="P6" s="9">
        <v>36.42</v>
      </c>
      <c r="Q6" s="9">
        <v>9.98</v>
      </c>
      <c r="R6" s="9">
        <v>7.76</v>
      </c>
      <c r="S6" s="14">
        <v>16.489999999999998</v>
      </c>
      <c r="T6" s="13">
        <v>1</v>
      </c>
      <c r="U6" s="34">
        <v>3</v>
      </c>
    </row>
    <row r="7" spans="1:21" x14ac:dyDescent="0.25">
      <c r="A7" s="34">
        <v>4</v>
      </c>
      <c r="B7" s="13" t="s">
        <v>28</v>
      </c>
      <c r="C7" s="9">
        <v>157</v>
      </c>
      <c r="D7" s="9">
        <v>82</v>
      </c>
      <c r="E7" s="9">
        <v>4</v>
      </c>
      <c r="F7" s="9">
        <v>5.9</v>
      </c>
      <c r="G7" s="9">
        <v>145.19999999999999</v>
      </c>
      <c r="H7" s="9">
        <v>39</v>
      </c>
      <c r="I7" s="9">
        <v>9</v>
      </c>
      <c r="J7" s="9">
        <v>16.18</v>
      </c>
      <c r="K7" s="9">
        <v>12.7</v>
      </c>
      <c r="L7" s="9">
        <v>689.28</v>
      </c>
      <c r="M7" s="9">
        <v>87.8</v>
      </c>
      <c r="N7" s="9">
        <v>49.55</v>
      </c>
      <c r="O7" s="9">
        <v>65.27</v>
      </c>
      <c r="P7" s="9">
        <v>54.43</v>
      </c>
      <c r="Q7" s="9">
        <v>13.27</v>
      </c>
      <c r="R7" s="9">
        <v>10.35</v>
      </c>
      <c r="S7" s="14">
        <v>18.34</v>
      </c>
      <c r="T7" s="13">
        <v>1</v>
      </c>
      <c r="U7" s="34">
        <v>4</v>
      </c>
    </row>
    <row r="8" spans="1:21" x14ac:dyDescent="0.25">
      <c r="A8" s="34">
        <v>5</v>
      </c>
      <c r="B8" s="13" t="s">
        <v>30</v>
      </c>
      <c r="C8" s="9">
        <v>177</v>
      </c>
      <c r="D8" s="9">
        <v>91</v>
      </c>
      <c r="E8" s="9">
        <v>4.3</v>
      </c>
      <c r="F8" s="9">
        <v>6.5</v>
      </c>
      <c r="G8" s="9">
        <v>164</v>
      </c>
      <c r="H8" s="9">
        <v>43.35</v>
      </c>
      <c r="I8" s="9">
        <v>9</v>
      </c>
      <c r="J8" s="9">
        <v>19.579999999999998</v>
      </c>
      <c r="K8" s="9">
        <v>15.4</v>
      </c>
      <c r="L8" s="9">
        <v>1062.74</v>
      </c>
      <c r="M8" s="9">
        <v>120.1</v>
      </c>
      <c r="N8" s="9">
        <v>67.66</v>
      </c>
      <c r="O8" s="9">
        <v>73.680000000000007</v>
      </c>
      <c r="P8" s="9">
        <v>81.89</v>
      </c>
      <c r="Q8" s="9">
        <v>18</v>
      </c>
      <c r="R8" s="9">
        <v>13.98</v>
      </c>
      <c r="S8" s="14">
        <v>20.45</v>
      </c>
      <c r="T8" s="13">
        <v>1</v>
      </c>
      <c r="U8" s="34">
        <v>5</v>
      </c>
    </row>
    <row r="9" spans="1:21" x14ac:dyDescent="0.25">
      <c r="A9" s="34">
        <v>6</v>
      </c>
      <c r="B9" s="13" t="s">
        <v>33</v>
      </c>
      <c r="C9" s="9">
        <v>200</v>
      </c>
      <c r="D9" s="9">
        <v>100</v>
      </c>
      <c r="E9" s="9">
        <v>5.5</v>
      </c>
      <c r="F9" s="9">
        <v>8</v>
      </c>
      <c r="G9" s="9">
        <v>184</v>
      </c>
      <c r="H9" s="9">
        <v>47.25</v>
      </c>
      <c r="I9" s="9">
        <v>11</v>
      </c>
      <c r="J9" s="9">
        <v>27.16</v>
      </c>
      <c r="K9" s="9">
        <v>21.3</v>
      </c>
      <c r="L9" s="9">
        <v>1844.26</v>
      </c>
      <c r="M9" s="9">
        <v>184.4</v>
      </c>
      <c r="N9" s="9">
        <v>104.73</v>
      </c>
      <c r="O9" s="9">
        <v>82.41</v>
      </c>
      <c r="P9" s="9">
        <v>133.91</v>
      </c>
      <c r="Q9" s="9">
        <v>26.78</v>
      </c>
      <c r="R9" s="9">
        <v>20.97</v>
      </c>
      <c r="S9" s="14">
        <v>22.21</v>
      </c>
      <c r="T9" s="13">
        <v>1</v>
      </c>
      <c r="U9" s="34">
        <v>6</v>
      </c>
    </row>
    <row r="10" spans="1:21" x14ac:dyDescent="0.25">
      <c r="A10" s="34">
        <v>7</v>
      </c>
      <c r="B10" s="13" t="s">
        <v>36</v>
      </c>
      <c r="C10" s="9">
        <v>248</v>
      </c>
      <c r="D10" s="9">
        <v>124</v>
      </c>
      <c r="E10" s="9">
        <v>5</v>
      </c>
      <c r="F10" s="9">
        <v>8</v>
      </c>
      <c r="G10" s="9">
        <v>232</v>
      </c>
      <c r="H10" s="9">
        <v>59.5</v>
      </c>
      <c r="I10" s="9">
        <v>12</v>
      </c>
      <c r="J10" s="9">
        <v>32.68</v>
      </c>
      <c r="K10" s="9">
        <v>25.7</v>
      </c>
      <c r="L10" s="9">
        <v>3537.11</v>
      </c>
      <c r="M10" s="9">
        <v>285.3</v>
      </c>
      <c r="N10" s="9">
        <v>159.68</v>
      </c>
      <c r="O10" s="9">
        <v>104.04</v>
      </c>
      <c r="P10" s="9">
        <v>254.85</v>
      </c>
      <c r="Q10" s="9">
        <v>41.11</v>
      </c>
      <c r="R10" s="9">
        <v>31.8</v>
      </c>
      <c r="S10" s="14">
        <v>27.93</v>
      </c>
      <c r="T10" s="13">
        <v>1</v>
      </c>
      <c r="U10" s="34">
        <v>7</v>
      </c>
    </row>
    <row r="11" spans="1:21" x14ac:dyDescent="0.25">
      <c r="A11" s="34">
        <v>8</v>
      </c>
      <c r="B11" s="13" t="s">
        <v>40</v>
      </c>
      <c r="C11" s="9">
        <v>298</v>
      </c>
      <c r="D11" s="9">
        <v>149</v>
      </c>
      <c r="E11" s="9">
        <v>5.5</v>
      </c>
      <c r="F11" s="9">
        <v>8</v>
      </c>
      <c r="G11" s="9">
        <v>282</v>
      </c>
      <c r="H11" s="9">
        <v>71.75</v>
      </c>
      <c r="I11" s="9">
        <v>13</v>
      </c>
      <c r="J11" s="9">
        <v>40.799999999999997</v>
      </c>
      <c r="K11" s="9">
        <v>32</v>
      </c>
      <c r="L11" s="9">
        <v>6318.22</v>
      </c>
      <c r="M11" s="9">
        <v>424</v>
      </c>
      <c r="N11" s="9">
        <v>237.53</v>
      </c>
      <c r="O11" s="9">
        <v>124.44</v>
      </c>
      <c r="P11" s="9">
        <v>442</v>
      </c>
      <c r="Q11" s="9">
        <v>59.33</v>
      </c>
      <c r="R11" s="9">
        <v>45.88</v>
      </c>
      <c r="S11" s="14">
        <v>32.909999999999997</v>
      </c>
      <c r="T11" s="13">
        <v>1</v>
      </c>
      <c r="U11" s="34">
        <v>8</v>
      </c>
    </row>
    <row r="12" spans="1:21" x14ac:dyDescent="0.25">
      <c r="A12" s="34">
        <v>9</v>
      </c>
      <c r="B12" s="13" t="s">
        <v>44</v>
      </c>
      <c r="C12" s="9">
        <v>346</v>
      </c>
      <c r="D12" s="9">
        <v>174</v>
      </c>
      <c r="E12" s="9">
        <v>6</v>
      </c>
      <c r="F12" s="9">
        <v>9</v>
      </c>
      <c r="G12" s="9">
        <v>328</v>
      </c>
      <c r="H12" s="9">
        <v>84</v>
      </c>
      <c r="I12" s="9">
        <v>14</v>
      </c>
      <c r="J12" s="9">
        <v>52.68</v>
      </c>
      <c r="K12" s="9">
        <v>41.4</v>
      </c>
      <c r="L12" s="9">
        <v>11094.49</v>
      </c>
      <c r="M12" s="9">
        <v>641.29999999999995</v>
      </c>
      <c r="N12" s="9">
        <v>358.09</v>
      </c>
      <c r="O12" s="9">
        <v>145.12</v>
      </c>
      <c r="P12" s="9">
        <v>791.54</v>
      </c>
      <c r="Q12" s="9">
        <v>90.98</v>
      </c>
      <c r="R12" s="9">
        <v>70.11</v>
      </c>
      <c r="S12" s="14">
        <v>38.76</v>
      </c>
      <c r="T12" s="13">
        <v>1</v>
      </c>
      <c r="U12" s="34">
        <v>9</v>
      </c>
    </row>
    <row r="13" spans="1:21" x14ac:dyDescent="0.25">
      <c r="A13" s="34">
        <v>10</v>
      </c>
      <c r="B13" s="13" t="s">
        <v>50</v>
      </c>
      <c r="C13" s="9">
        <v>396</v>
      </c>
      <c r="D13" s="9">
        <v>199</v>
      </c>
      <c r="E13" s="9">
        <v>7</v>
      </c>
      <c r="F13" s="9">
        <v>11</v>
      </c>
      <c r="G13" s="9">
        <v>374</v>
      </c>
      <c r="H13" s="9">
        <v>96</v>
      </c>
      <c r="I13" s="9">
        <v>16</v>
      </c>
      <c r="J13" s="9">
        <v>72.16</v>
      </c>
      <c r="K13" s="9">
        <v>56.6</v>
      </c>
      <c r="L13" s="9">
        <v>20018.830000000002</v>
      </c>
      <c r="M13" s="9">
        <v>1011.1</v>
      </c>
      <c r="N13" s="9">
        <v>563.92999999999995</v>
      </c>
      <c r="O13" s="9">
        <v>166.56</v>
      </c>
      <c r="P13" s="9">
        <v>1447.14</v>
      </c>
      <c r="Q13" s="9">
        <v>145.44</v>
      </c>
      <c r="R13" s="9">
        <v>111.97</v>
      </c>
      <c r="S13" s="14">
        <v>44.78</v>
      </c>
      <c r="T13" s="13">
        <v>1</v>
      </c>
      <c r="U13" s="34">
        <v>10</v>
      </c>
    </row>
    <row r="14" spans="1:21" x14ac:dyDescent="0.25">
      <c r="A14" s="34">
        <v>11</v>
      </c>
      <c r="B14" s="13" t="s">
        <v>54</v>
      </c>
      <c r="C14" s="9">
        <v>446</v>
      </c>
      <c r="D14" s="9">
        <v>199</v>
      </c>
      <c r="E14" s="9">
        <v>8</v>
      </c>
      <c r="F14" s="9">
        <v>12</v>
      </c>
      <c r="G14" s="9">
        <v>422</v>
      </c>
      <c r="H14" s="9">
        <v>95.5</v>
      </c>
      <c r="I14" s="9">
        <v>18</v>
      </c>
      <c r="J14" s="9">
        <v>84.3</v>
      </c>
      <c r="K14" s="9">
        <v>66.2</v>
      </c>
      <c r="L14" s="9">
        <v>28697.35</v>
      </c>
      <c r="M14" s="9">
        <v>1286.9000000000001</v>
      </c>
      <c r="N14" s="9">
        <v>725.06</v>
      </c>
      <c r="O14" s="9">
        <v>184.5</v>
      </c>
      <c r="P14" s="9">
        <v>1580.03</v>
      </c>
      <c r="Q14" s="9">
        <v>158.80000000000001</v>
      </c>
      <c r="R14" s="9">
        <v>123.29</v>
      </c>
      <c r="S14" s="14">
        <v>43.29</v>
      </c>
      <c r="T14" s="13">
        <v>1</v>
      </c>
      <c r="U14" s="34">
        <v>11</v>
      </c>
    </row>
    <row r="15" spans="1:21" x14ac:dyDescent="0.25">
      <c r="A15" s="34">
        <v>12</v>
      </c>
      <c r="B15" s="13" t="s">
        <v>58</v>
      </c>
      <c r="C15" s="9">
        <v>492</v>
      </c>
      <c r="D15" s="9">
        <v>199</v>
      </c>
      <c r="E15" s="9">
        <v>8.8000000000000007</v>
      </c>
      <c r="F15" s="9">
        <v>12</v>
      </c>
      <c r="G15" s="9">
        <v>468</v>
      </c>
      <c r="H15" s="9">
        <v>95.1</v>
      </c>
      <c r="I15" s="9">
        <v>20</v>
      </c>
      <c r="J15" s="9">
        <v>92.38</v>
      </c>
      <c r="K15" s="9">
        <v>72.5</v>
      </c>
      <c r="L15" s="9">
        <v>36841.89</v>
      </c>
      <c r="M15" s="9">
        <v>1497.6</v>
      </c>
      <c r="N15" s="9">
        <v>853.45</v>
      </c>
      <c r="O15" s="9">
        <v>199.7</v>
      </c>
      <c r="P15" s="9">
        <v>1581.96</v>
      </c>
      <c r="Q15" s="9">
        <v>158.99</v>
      </c>
      <c r="R15" s="9">
        <v>124.86</v>
      </c>
      <c r="S15" s="14">
        <v>41.38</v>
      </c>
      <c r="T15" s="13">
        <v>1</v>
      </c>
      <c r="U15" s="34">
        <v>12</v>
      </c>
    </row>
    <row r="16" spans="1:21" x14ac:dyDescent="0.25">
      <c r="A16" s="34">
        <v>13</v>
      </c>
      <c r="B16" s="13" t="s">
        <v>63</v>
      </c>
      <c r="C16" s="9">
        <v>543</v>
      </c>
      <c r="D16" s="9">
        <v>220</v>
      </c>
      <c r="E16" s="9">
        <v>9.5</v>
      </c>
      <c r="F16" s="9">
        <v>13.5</v>
      </c>
      <c r="G16" s="9">
        <v>516</v>
      </c>
      <c r="H16" s="9">
        <v>105.25</v>
      </c>
      <c r="I16" s="9">
        <v>24</v>
      </c>
      <c r="J16" s="9">
        <v>113.36</v>
      </c>
      <c r="K16" s="9">
        <v>89</v>
      </c>
      <c r="L16" s="9">
        <v>55677.42</v>
      </c>
      <c r="M16" s="9">
        <v>2050.6999999999998</v>
      </c>
      <c r="N16" s="9">
        <v>1164.94</v>
      </c>
      <c r="O16" s="9">
        <v>221.62</v>
      </c>
      <c r="P16" s="9">
        <v>2405.54</v>
      </c>
      <c r="Q16" s="9">
        <v>218.69</v>
      </c>
      <c r="R16" s="9">
        <v>171.67</v>
      </c>
      <c r="S16" s="14">
        <v>46.06</v>
      </c>
      <c r="T16" s="13">
        <v>1</v>
      </c>
      <c r="U16" s="34">
        <v>13</v>
      </c>
    </row>
    <row r="17" spans="1:21" x14ac:dyDescent="0.25">
      <c r="A17" s="34">
        <v>14</v>
      </c>
      <c r="B17" s="13" t="s">
        <v>67</v>
      </c>
      <c r="C17" s="9">
        <v>596</v>
      </c>
      <c r="D17" s="9">
        <v>199</v>
      </c>
      <c r="E17" s="9">
        <v>10</v>
      </c>
      <c r="F17" s="9">
        <v>15</v>
      </c>
      <c r="G17" s="9">
        <v>566</v>
      </c>
      <c r="H17" s="9">
        <v>94.5</v>
      </c>
      <c r="I17" s="9">
        <v>22</v>
      </c>
      <c r="J17" s="9">
        <v>120.45</v>
      </c>
      <c r="K17" s="9">
        <v>94.6</v>
      </c>
      <c r="L17" s="9">
        <v>68715.899999999994</v>
      </c>
      <c r="M17" s="9">
        <v>2305.9</v>
      </c>
      <c r="N17" s="9">
        <v>1325.36</v>
      </c>
      <c r="O17" s="9">
        <v>238.85</v>
      </c>
      <c r="P17" s="9">
        <v>1979.66</v>
      </c>
      <c r="Q17" s="9">
        <v>198.96</v>
      </c>
      <c r="R17" s="9">
        <v>157.63999999999999</v>
      </c>
      <c r="S17" s="14">
        <v>40.54</v>
      </c>
      <c r="T17" s="13">
        <v>1</v>
      </c>
      <c r="U17" s="34">
        <v>14</v>
      </c>
    </row>
    <row r="18" spans="1:21" ht="15.75" thickBot="1" x14ac:dyDescent="0.3">
      <c r="A18" s="35">
        <v>15</v>
      </c>
      <c r="B18" s="15" t="s">
        <v>71</v>
      </c>
      <c r="C18" s="16">
        <v>691</v>
      </c>
      <c r="D18" s="16">
        <v>260</v>
      </c>
      <c r="E18" s="16">
        <v>12</v>
      </c>
      <c r="F18" s="16">
        <v>15.5</v>
      </c>
      <c r="G18" s="16">
        <v>660</v>
      </c>
      <c r="H18" s="16">
        <v>124</v>
      </c>
      <c r="I18" s="16">
        <v>24</v>
      </c>
      <c r="J18" s="16">
        <v>164.74</v>
      </c>
      <c r="K18" s="16">
        <v>129.30000000000001</v>
      </c>
      <c r="L18" s="16">
        <v>125922.2</v>
      </c>
      <c r="M18" s="16">
        <v>3644.6</v>
      </c>
      <c r="N18" s="16">
        <v>2094.79</v>
      </c>
      <c r="O18" s="16">
        <v>276.47000000000003</v>
      </c>
      <c r="P18" s="16">
        <v>4557.3500000000004</v>
      </c>
      <c r="Q18" s="16">
        <v>350.57</v>
      </c>
      <c r="R18" s="16">
        <v>276.64</v>
      </c>
      <c r="S18" s="17">
        <v>52.6</v>
      </c>
      <c r="T18" s="15">
        <v>1</v>
      </c>
      <c r="U18" s="35">
        <v>15</v>
      </c>
    </row>
    <row r="19" spans="1:21" x14ac:dyDescent="0.25">
      <c r="A19" s="33">
        <v>1</v>
      </c>
      <c r="B19" s="10" t="s">
        <v>25</v>
      </c>
      <c r="C19" s="11">
        <v>120</v>
      </c>
      <c r="D19" s="11">
        <v>64</v>
      </c>
      <c r="E19" s="11">
        <v>4.4000000000000004</v>
      </c>
      <c r="F19" s="11">
        <v>6.3</v>
      </c>
      <c r="G19" s="11">
        <v>107.4</v>
      </c>
      <c r="H19" s="11">
        <v>29.8</v>
      </c>
      <c r="I19" s="11">
        <v>7</v>
      </c>
      <c r="J19" s="11">
        <v>13.21</v>
      </c>
      <c r="K19" s="11">
        <v>10.4</v>
      </c>
      <c r="L19" s="11">
        <v>317.75</v>
      </c>
      <c r="M19" s="11">
        <v>53</v>
      </c>
      <c r="N19" s="11">
        <v>30.36</v>
      </c>
      <c r="O19" s="11">
        <v>49.04</v>
      </c>
      <c r="P19" s="11">
        <v>27.67</v>
      </c>
      <c r="Q19" s="11">
        <v>8.65</v>
      </c>
      <c r="R19" s="11">
        <v>6.79</v>
      </c>
      <c r="S19" s="12">
        <v>14.47</v>
      </c>
      <c r="T19" s="10">
        <v>2</v>
      </c>
      <c r="U19" s="33">
        <v>1</v>
      </c>
    </row>
    <row r="20" spans="1:21" x14ac:dyDescent="0.25">
      <c r="A20" s="34">
        <v>2</v>
      </c>
      <c r="B20" s="13" t="s">
        <v>27</v>
      </c>
      <c r="C20" s="9">
        <v>140</v>
      </c>
      <c r="D20" s="9">
        <v>73</v>
      </c>
      <c r="E20" s="9">
        <v>4.7</v>
      </c>
      <c r="F20" s="9">
        <v>6.9</v>
      </c>
      <c r="G20" s="9">
        <v>126.2</v>
      </c>
      <c r="H20" s="9">
        <v>34.15</v>
      </c>
      <c r="I20" s="9">
        <v>7</v>
      </c>
      <c r="J20" s="9">
        <v>16.43</v>
      </c>
      <c r="K20" s="9">
        <v>12.9</v>
      </c>
      <c r="L20" s="9">
        <v>541.22</v>
      </c>
      <c r="M20" s="9">
        <v>77.3</v>
      </c>
      <c r="N20" s="9">
        <v>44.17</v>
      </c>
      <c r="O20" s="9">
        <v>57.4</v>
      </c>
      <c r="P20" s="9">
        <v>44.92</v>
      </c>
      <c r="Q20" s="9">
        <v>12.31</v>
      </c>
      <c r="R20" s="9">
        <v>9.6199999999999992</v>
      </c>
      <c r="S20" s="14">
        <v>16.54</v>
      </c>
      <c r="T20" s="13">
        <v>2</v>
      </c>
      <c r="U20" s="34">
        <v>2</v>
      </c>
    </row>
    <row r="21" spans="1:21" x14ac:dyDescent="0.25">
      <c r="A21" s="34">
        <v>3</v>
      </c>
      <c r="B21" s="13" t="s">
        <v>29</v>
      </c>
      <c r="C21" s="9">
        <v>160</v>
      </c>
      <c r="D21" s="9">
        <v>82</v>
      </c>
      <c r="E21" s="9">
        <v>5</v>
      </c>
      <c r="F21" s="9">
        <v>7.4</v>
      </c>
      <c r="G21" s="9">
        <v>145.19999999999999</v>
      </c>
      <c r="H21" s="9">
        <v>38.5</v>
      </c>
      <c r="I21" s="9">
        <v>9</v>
      </c>
      <c r="J21" s="9">
        <v>20.09</v>
      </c>
      <c r="K21" s="9">
        <v>15.8</v>
      </c>
      <c r="L21" s="9">
        <v>869.29</v>
      </c>
      <c r="M21" s="9">
        <v>108.7</v>
      </c>
      <c r="N21" s="9">
        <v>61.93</v>
      </c>
      <c r="O21" s="9">
        <v>65.78</v>
      </c>
      <c r="P21" s="9">
        <v>68.31</v>
      </c>
      <c r="Q21" s="9">
        <v>16.66</v>
      </c>
      <c r="R21" s="9">
        <v>13.05</v>
      </c>
      <c r="S21" s="14">
        <v>18.440000000000001</v>
      </c>
      <c r="T21" s="13">
        <v>2</v>
      </c>
      <c r="U21" s="34">
        <v>3</v>
      </c>
    </row>
    <row r="22" spans="1:21" x14ac:dyDescent="0.25">
      <c r="A22" s="34">
        <v>4</v>
      </c>
      <c r="B22" s="13" t="s">
        <v>31</v>
      </c>
      <c r="C22" s="9">
        <v>180</v>
      </c>
      <c r="D22" s="9">
        <v>91</v>
      </c>
      <c r="E22" s="9">
        <v>5.3</v>
      </c>
      <c r="F22" s="9">
        <v>8</v>
      </c>
      <c r="G22" s="9">
        <v>164</v>
      </c>
      <c r="H22" s="9">
        <v>42.85</v>
      </c>
      <c r="I22" s="9">
        <v>9</v>
      </c>
      <c r="J22" s="9">
        <v>23.95</v>
      </c>
      <c r="K22" s="9">
        <v>18.8</v>
      </c>
      <c r="L22" s="9">
        <v>1316.96</v>
      </c>
      <c r="M22" s="9">
        <v>146.30000000000001</v>
      </c>
      <c r="N22" s="9">
        <v>83.21</v>
      </c>
      <c r="O22" s="9">
        <v>74.16</v>
      </c>
      <c r="P22" s="9">
        <v>100.85</v>
      </c>
      <c r="Q22" s="9">
        <v>22.16</v>
      </c>
      <c r="R22" s="9">
        <v>17.3</v>
      </c>
      <c r="S22" s="14">
        <v>20.52</v>
      </c>
      <c r="T22" s="13">
        <v>2</v>
      </c>
      <c r="U22" s="34">
        <v>4</v>
      </c>
    </row>
    <row r="23" spans="1:21" x14ac:dyDescent="0.25">
      <c r="A23" s="34">
        <v>5</v>
      </c>
      <c r="B23" s="13" t="s">
        <v>34</v>
      </c>
      <c r="C23" s="9">
        <v>203</v>
      </c>
      <c r="D23" s="9">
        <v>101</v>
      </c>
      <c r="E23" s="9">
        <v>6.5</v>
      </c>
      <c r="F23" s="9">
        <v>9.5</v>
      </c>
      <c r="G23" s="9">
        <v>184</v>
      </c>
      <c r="H23" s="9">
        <v>47.25</v>
      </c>
      <c r="I23" s="9">
        <v>11</v>
      </c>
      <c r="J23" s="9">
        <v>32.19</v>
      </c>
      <c r="K23" s="9">
        <v>25.3</v>
      </c>
      <c r="L23" s="9">
        <v>2218.4899999999998</v>
      </c>
      <c r="M23" s="9">
        <v>218.6</v>
      </c>
      <c r="N23" s="9">
        <v>124.99</v>
      </c>
      <c r="O23" s="9">
        <v>83.02</v>
      </c>
      <c r="P23" s="9">
        <v>163.93</v>
      </c>
      <c r="Q23" s="9">
        <v>32.46</v>
      </c>
      <c r="R23" s="9">
        <v>25.5</v>
      </c>
      <c r="S23" s="14">
        <v>22.57</v>
      </c>
      <c r="T23" s="13">
        <v>2</v>
      </c>
      <c r="U23" s="34">
        <v>5</v>
      </c>
    </row>
    <row r="24" spans="1:21" x14ac:dyDescent="0.25">
      <c r="A24" s="34">
        <v>6</v>
      </c>
      <c r="B24" s="13" t="s">
        <v>37</v>
      </c>
      <c r="C24" s="9">
        <v>250</v>
      </c>
      <c r="D24" s="9">
        <v>125</v>
      </c>
      <c r="E24" s="9">
        <v>6</v>
      </c>
      <c r="F24" s="9">
        <v>9</v>
      </c>
      <c r="G24" s="9">
        <v>232</v>
      </c>
      <c r="H24" s="9">
        <v>59.5</v>
      </c>
      <c r="I24" s="9">
        <v>12</v>
      </c>
      <c r="J24" s="9">
        <v>37.659999999999997</v>
      </c>
      <c r="K24" s="9">
        <v>29.6</v>
      </c>
      <c r="L24" s="9">
        <v>4051.73</v>
      </c>
      <c r="M24" s="9">
        <v>324.10000000000002</v>
      </c>
      <c r="N24" s="9">
        <v>182.93</v>
      </c>
      <c r="O24" s="9">
        <v>103.73</v>
      </c>
      <c r="P24" s="9">
        <v>293.85000000000002</v>
      </c>
      <c r="Q24" s="9">
        <v>47.02</v>
      </c>
      <c r="R24" s="9">
        <v>36.549999999999997</v>
      </c>
      <c r="S24" s="14">
        <v>27.93</v>
      </c>
      <c r="T24" s="13">
        <v>2</v>
      </c>
      <c r="U24" s="34">
        <v>6</v>
      </c>
    </row>
    <row r="25" spans="1:21" x14ac:dyDescent="0.25">
      <c r="A25" s="34">
        <v>7</v>
      </c>
      <c r="B25" s="13" t="s">
        <v>41</v>
      </c>
      <c r="C25" s="9">
        <v>300</v>
      </c>
      <c r="D25" s="9">
        <v>150</v>
      </c>
      <c r="E25" s="9">
        <v>6.5</v>
      </c>
      <c r="F25" s="9">
        <v>9</v>
      </c>
      <c r="G25" s="9">
        <v>282</v>
      </c>
      <c r="H25" s="9">
        <v>71.75</v>
      </c>
      <c r="I25" s="9">
        <v>13</v>
      </c>
      <c r="J25" s="9">
        <v>46.78</v>
      </c>
      <c r="K25" s="9">
        <v>36.700000000000003</v>
      </c>
      <c r="L25" s="9">
        <v>7209.26</v>
      </c>
      <c r="M25" s="9">
        <v>480.6</v>
      </c>
      <c r="N25" s="9">
        <v>271.06</v>
      </c>
      <c r="O25" s="9">
        <v>124.14</v>
      </c>
      <c r="P25" s="9">
        <v>507.53</v>
      </c>
      <c r="Q25" s="9">
        <v>67.67</v>
      </c>
      <c r="R25" s="9">
        <v>52.56</v>
      </c>
      <c r="S25" s="14">
        <v>32.94</v>
      </c>
      <c r="T25" s="13">
        <v>2</v>
      </c>
      <c r="U25" s="34">
        <v>7</v>
      </c>
    </row>
    <row r="26" spans="1:21" x14ac:dyDescent="0.25">
      <c r="A26" s="34">
        <v>8</v>
      </c>
      <c r="B26" s="13" t="s">
        <v>47</v>
      </c>
      <c r="C26" s="9">
        <v>350</v>
      </c>
      <c r="D26" s="9">
        <v>175</v>
      </c>
      <c r="E26" s="9">
        <v>7</v>
      </c>
      <c r="F26" s="9">
        <v>11</v>
      </c>
      <c r="G26" s="9">
        <v>328</v>
      </c>
      <c r="H26" s="9">
        <v>84</v>
      </c>
      <c r="I26" s="9">
        <v>14</v>
      </c>
      <c r="J26" s="9">
        <v>63.14</v>
      </c>
      <c r="K26" s="9">
        <v>49.6</v>
      </c>
      <c r="L26" s="9">
        <v>13559.01</v>
      </c>
      <c r="M26" s="9">
        <v>774.8</v>
      </c>
      <c r="N26" s="9">
        <v>433.96</v>
      </c>
      <c r="O26" s="9">
        <v>146.54</v>
      </c>
      <c r="P26" s="9">
        <v>984.34</v>
      </c>
      <c r="Q26" s="9">
        <v>112.5</v>
      </c>
      <c r="R26" s="9">
        <v>86.79</v>
      </c>
      <c r="S26" s="14">
        <v>39.479999999999997</v>
      </c>
      <c r="T26" s="13">
        <v>2</v>
      </c>
      <c r="U26" s="34">
        <v>8</v>
      </c>
    </row>
    <row r="27" spans="1:21" x14ac:dyDescent="0.25">
      <c r="A27" s="34">
        <v>9</v>
      </c>
      <c r="B27" s="13" t="s">
        <v>51</v>
      </c>
      <c r="C27" s="9">
        <v>400</v>
      </c>
      <c r="D27" s="9">
        <v>200</v>
      </c>
      <c r="E27" s="9">
        <v>8</v>
      </c>
      <c r="F27" s="9">
        <v>13</v>
      </c>
      <c r="G27" s="9">
        <v>374</v>
      </c>
      <c r="H27" s="9">
        <v>96</v>
      </c>
      <c r="I27" s="9">
        <v>16</v>
      </c>
      <c r="J27" s="9">
        <v>84.12</v>
      </c>
      <c r="K27" s="9">
        <v>66</v>
      </c>
      <c r="L27" s="9">
        <v>23704.43</v>
      </c>
      <c r="M27" s="9">
        <v>1185.2</v>
      </c>
      <c r="N27" s="9">
        <v>663.13</v>
      </c>
      <c r="O27" s="9">
        <v>167.87</v>
      </c>
      <c r="P27" s="9">
        <v>1736.39</v>
      </c>
      <c r="Q27" s="9">
        <v>173.64</v>
      </c>
      <c r="R27" s="9">
        <v>133.82</v>
      </c>
      <c r="S27" s="14">
        <v>45.43</v>
      </c>
      <c r="T27" s="13">
        <v>2</v>
      </c>
      <c r="U27" s="34">
        <v>9</v>
      </c>
    </row>
    <row r="28" spans="1:21" x14ac:dyDescent="0.25">
      <c r="A28" s="34">
        <v>10</v>
      </c>
      <c r="B28" s="13" t="s">
        <v>55</v>
      </c>
      <c r="C28" s="9">
        <v>450</v>
      </c>
      <c r="D28" s="9">
        <v>200</v>
      </c>
      <c r="E28" s="9">
        <v>9</v>
      </c>
      <c r="F28" s="9">
        <v>14</v>
      </c>
      <c r="G28" s="9">
        <v>422</v>
      </c>
      <c r="H28" s="9">
        <v>95.5</v>
      </c>
      <c r="I28" s="9">
        <v>18</v>
      </c>
      <c r="J28" s="9">
        <v>96.76</v>
      </c>
      <c r="K28" s="9">
        <v>76</v>
      </c>
      <c r="L28" s="9">
        <v>33450.76</v>
      </c>
      <c r="M28" s="9">
        <v>1486.7</v>
      </c>
      <c r="N28" s="9">
        <v>839.53</v>
      </c>
      <c r="O28" s="9">
        <v>185.93</v>
      </c>
      <c r="P28" s="9">
        <v>1871.57</v>
      </c>
      <c r="Q28" s="9">
        <v>187.16</v>
      </c>
      <c r="R28" s="9">
        <v>145.46</v>
      </c>
      <c r="S28" s="14">
        <v>43.98</v>
      </c>
      <c r="T28" s="13">
        <v>2</v>
      </c>
      <c r="U28" s="34">
        <v>10</v>
      </c>
    </row>
    <row r="29" spans="1:21" x14ac:dyDescent="0.25">
      <c r="A29" s="34">
        <v>11</v>
      </c>
      <c r="B29" s="13" t="s">
        <v>59</v>
      </c>
      <c r="C29" s="9">
        <v>496</v>
      </c>
      <c r="D29" s="9">
        <v>199</v>
      </c>
      <c r="E29" s="9">
        <v>9</v>
      </c>
      <c r="F29" s="9">
        <v>14</v>
      </c>
      <c r="G29" s="9">
        <v>468</v>
      </c>
      <c r="H29" s="9">
        <v>95</v>
      </c>
      <c r="I29" s="9">
        <v>20</v>
      </c>
      <c r="J29" s="9">
        <v>101.27</v>
      </c>
      <c r="K29" s="9">
        <v>79.5</v>
      </c>
      <c r="L29" s="9">
        <v>41869.08</v>
      </c>
      <c r="M29" s="9">
        <v>1688.3</v>
      </c>
      <c r="N29" s="9">
        <v>957.23</v>
      </c>
      <c r="O29" s="9">
        <v>203.33</v>
      </c>
      <c r="P29" s="9">
        <v>1844.89</v>
      </c>
      <c r="Q29" s="9">
        <v>185.42</v>
      </c>
      <c r="R29" s="9">
        <v>144.88</v>
      </c>
      <c r="S29" s="14">
        <v>42.68</v>
      </c>
      <c r="T29" s="13">
        <v>2</v>
      </c>
      <c r="U29" s="34">
        <v>11</v>
      </c>
    </row>
    <row r="30" spans="1:21" x14ac:dyDescent="0.25">
      <c r="A30" s="34">
        <v>12</v>
      </c>
      <c r="B30" s="13" t="s">
        <v>64</v>
      </c>
      <c r="C30" s="9">
        <v>547</v>
      </c>
      <c r="D30" s="9">
        <v>220</v>
      </c>
      <c r="E30" s="9">
        <v>10</v>
      </c>
      <c r="F30" s="9">
        <v>15.5</v>
      </c>
      <c r="G30" s="9">
        <v>516</v>
      </c>
      <c r="H30" s="9">
        <v>105</v>
      </c>
      <c r="I30" s="9">
        <v>24</v>
      </c>
      <c r="J30" s="9">
        <v>124.74</v>
      </c>
      <c r="K30" s="9">
        <v>97.9</v>
      </c>
      <c r="L30" s="9">
        <v>62784.45</v>
      </c>
      <c r="M30" s="9">
        <v>2295.6</v>
      </c>
      <c r="N30" s="9">
        <v>1301.49</v>
      </c>
      <c r="O30" s="9">
        <v>224.34</v>
      </c>
      <c r="P30" s="9">
        <v>2761.34</v>
      </c>
      <c r="Q30" s="9">
        <v>251.03</v>
      </c>
      <c r="R30" s="9">
        <v>196.56</v>
      </c>
      <c r="S30" s="14">
        <v>47.05</v>
      </c>
      <c r="T30" s="13">
        <v>2</v>
      </c>
      <c r="U30" s="34">
        <v>12</v>
      </c>
    </row>
    <row r="31" spans="1:21" x14ac:dyDescent="0.25">
      <c r="A31" s="34">
        <v>13</v>
      </c>
      <c r="B31" s="13" t="s">
        <v>68</v>
      </c>
      <c r="C31" s="9">
        <v>600</v>
      </c>
      <c r="D31" s="9">
        <v>200</v>
      </c>
      <c r="E31" s="9">
        <v>11</v>
      </c>
      <c r="F31" s="9">
        <v>17</v>
      </c>
      <c r="G31" s="9">
        <v>566</v>
      </c>
      <c r="H31" s="9">
        <v>94.5</v>
      </c>
      <c r="I31" s="9">
        <v>22</v>
      </c>
      <c r="J31" s="9">
        <v>134.41</v>
      </c>
      <c r="K31" s="9">
        <v>105.5</v>
      </c>
      <c r="L31" s="9">
        <v>77632.25</v>
      </c>
      <c r="M31" s="9">
        <v>2587.6999999999998</v>
      </c>
      <c r="N31" s="9">
        <v>1489.36</v>
      </c>
      <c r="O31" s="9">
        <v>240.32</v>
      </c>
      <c r="P31" s="9">
        <v>2278.16</v>
      </c>
      <c r="Q31" s="9">
        <v>227.82</v>
      </c>
      <c r="R31" s="9">
        <v>180.72</v>
      </c>
      <c r="S31" s="14">
        <v>41.17</v>
      </c>
      <c r="T31" s="13">
        <v>2</v>
      </c>
      <c r="U31" s="34">
        <v>13</v>
      </c>
    </row>
    <row r="32" spans="1:21" ht="15.75" thickBot="1" x14ac:dyDescent="0.3">
      <c r="A32" s="35">
        <v>14</v>
      </c>
      <c r="B32" s="15" t="s">
        <v>72</v>
      </c>
      <c r="C32" s="16">
        <v>697</v>
      </c>
      <c r="D32" s="16">
        <v>260</v>
      </c>
      <c r="E32" s="16">
        <v>13</v>
      </c>
      <c r="F32" s="16">
        <v>18.5</v>
      </c>
      <c r="G32" s="16">
        <v>660</v>
      </c>
      <c r="H32" s="16">
        <v>123.5</v>
      </c>
      <c r="I32" s="16">
        <v>24</v>
      </c>
      <c r="J32" s="16">
        <v>186.94</v>
      </c>
      <c r="K32" s="16">
        <v>146.80000000000001</v>
      </c>
      <c r="L32" s="16">
        <v>147101.92000000001</v>
      </c>
      <c r="M32" s="16">
        <v>4221</v>
      </c>
      <c r="N32" s="16">
        <v>2419.9</v>
      </c>
      <c r="O32" s="16">
        <v>280.51</v>
      </c>
      <c r="P32" s="16">
        <v>5439.31</v>
      </c>
      <c r="Q32" s="16">
        <v>418.41</v>
      </c>
      <c r="R32" s="16">
        <v>329.52</v>
      </c>
      <c r="S32" s="17">
        <v>53.94</v>
      </c>
      <c r="T32" s="15">
        <v>2</v>
      </c>
      <c r="U32" s="35">
        <v>14</v>
      </c>
    </row>
    <row r="33" spans="1:21" x14ac:dyDescent="0.25">
      <c r="A33" s="33">
        <v>1</v>
      </c>
      <c r="B33" s="10" t="s">
        <v>35</v>
      </c>
      <c r="C33" s="11">
        <v>208</v>
      </c>
      <c r="D33" s="11">
        <v>102</v>
      </c>
      <c r="E33" s="11">
        <v>8</v>
      </c>
      <c r="F33" s="11">
        <v>12</v>
      </c>
      <c r="G33" s="11">
        <v>184</v>
      </c>
      <c r="H33" s="11">
        <v>47</v>
      </c>
      <c r="I33" s="11">
        <v>11</v>
      </c>
      <c r="J33" s="11">
        <v>40.24</v>
      </c>
      <c r="K33" s="11">
        <v>31.6</v>
      </c>
      <c r="L33" s="11">
        <v>2852.62</v>
      </c>
      <c r="M33" s="11">
        <v>274.3</v>
      </c>
      <c r="N33" s="11">
        <v>158.46</v>
      </c>
      <c r="O33" s="11">
        <v>84.2</v>
      </c>
      <c r="P33" s="11">
        <v>213.5</v>
      </c>
      <c r="Q33" s="11">
        <v>41.86</v>
      </c>
      <c r="R33" s="11">
        <v>33.020000000000003</v>
      </c>
      <c r="S33" s="12">
        <v>23.03</v>
      </c>
      <c r="T33" s="10">
        <v>3</v>
      </c>
      <c r="U33" s="33">
        <v>1</v>
      </c>
    </row>
    <row r="34" spans="1:21" x14ac:dyDescent="0.25">
      <c r="A34" s="34">
        <v>2</v>
      </c>
      <c r="B34" s="13" t="s">
        <v>38</v>
      </c>
      <c r="C34" s="9">
        <v>255</v>
      </c>
      <c r="D34" s="9">
        <v>126</v>
      </c>
      <c r="E34" s="9">
        <v>7.5</v>
      </c>
      <c r="F34" s="9">
        <v>11.5</v>
      </c>
      <c r="G34" s="9">
        <v>232</v>
      </c>
      <c r="H34" s="9">
        <v>59.25</v>
      </c>
      <c r="I34" s="9">
        <v>12</v>
      </c>
      <c r="J34" s="9">
        <v>47.62</v>
      </c>
      <c r="K34" s="9">
        <v>37.4</v>
      </c>
      <c r="L34" s="9">
        <v>5238.16</v>
      </c>
      <c r="M34" s="9">
        <v>410.8</v>
      </c>
      <c r="N34" s="9">
        <v>233.88</v>
      </c>
      <c r="O34" s="9">
        <v>104.88</v>
      </c>
      <c r="P34" s="9">
        <v>384.79</v>
      </c>
      <c r="Q34" s="9">
        <v>61.08</v>
      </c>
      <c r="R34" s="9">
        <v>47.67</v>
      </c>
      <c r="S34" s="14">
        <v>28.43</v>
      </c>
      <c r="T34" s="13">
        <v>3</v>
      </c>
      <c r="U34" s="34">
        <v>2</v>
      </c>
    </row>
    <row r="35" spans="1:21" x14ac:dyDescent="0.25">
      <c r="A35" s="34">
        <v>3</v>
      </c>
      <c r="B35" s="13" t="s">
        <v>42</v>
      </c>
      <c r="C35" s="9">
        <v>305</v>
      </c>
      <c r="D35" s="9">
        <v>151</v>
      </c>
      <c r="E35" s="9">
        <v>8</v>
      </c>
      <c r="F35" s="9">
        <v>11.5</v>
      </c>
      <c r="G35" s="9">
        <v>282</v>
      </c>
      <c r="H35" s="9">
        <v>71.5</v>
      </c>
      <c r="I35" s="9">
        <v>13</v>
      </c>
      <c r="J35" s="9">
        <v>58.74</v>
      </c>
      <c r="K35" s="9">
        <v>46.1</v>
      </c>
      <c r="L35" s="9">
        <v>9254.92</v>
      </c>
      <c r="M35" s="9">
        <v>606.9</v>
      </c>
      <c r="N35" s="9">
        <v>344.37</v>
      </c>
      <c r="O35" s="9">
        <v>125.52</v>
      </c>
      <c r="P35" s="9">
        <v>661.88</v>
      </c>
      <c r="Q35" s="9">
        <v>87.67</v>
      </c>
      <c r="R35" s="9">
        <v>68.31</v>
      </c>
      <c r="S35" s="14">
        <v>33.57</v>
      </c>
      <c r="T35" s="13">
        <v>3</v>
      </c>
      <c r="U35" s="34">
        <v>3</v>
      </c>
    </row>
    <row r="36" spans="1:21" x14ac:dyDescent="0.25">
      <c r="A36" s="34">
        <v>4</v>
      </c>
      <c r="B36" s="13" t="s">
        <v>48</v>
      </c>
      <c r="C36" s="9">
        <v>355</v>
      </c>
      <c r="D36" s="9">
        <v>176</v>
      </c>
      <c r="E36" s="9">
        <v>8.5</v>
      </c>
      <c r="F36" s="9">
        <v>13.5</v>
      </c>
      <c r="G36" s="9">
        <v>328</v>
      </c>
      <c r="H36" s="9">
        <v>83.75</v>
      </c>
      <c r="I36" s="9">
        <v>14</v>
      </c>
      <c r="J36" s="9">
        <v>77.08</v>
      </c>
      <c r="K36" s="9">
        <v>60.5</v>
      </c>
      <c r="L36" s="9">
        <v>16797.02</v>
      </c>
      <c r="M36" s="9">
        <v>946.3</v>
      </c>
      <c r="N36" s="9">
        <v>533.54</v>
      </c>
      <c r="O36" s="9">
        <v>147.62</v>
      </c>
      <c r="P36" s="9">
        <v>1229.3599999999999</v>
      </c>
      <c r="Q36" s="9">
        <v>139.69999999999999</v>
      </c>
      <c r="R36" s="9">
        <v>108.13</v>
      </c>
      <c r="S36" s="14">
        <v>39.94</v>
      </c>
      <c r="T36" s="13">
        <v>3</v>
      </c>
      <c r="U36" s="34">
        <v>4</v>
      </c>
    </row>
    <row r="37" spans="1:21" x14ac:dyDescent="0.25">
      <c r="A37" s="34">
        <v>5</v>
      </c>
      <c r="B37" s="13" t="s">
        <v>52</v>
      </c>
      <c r="C37" s="9">
        <v>406</v>
      </c>
      <c r="D37" s="9">
        <v>201</v>
      </c>
      <c r="E37" s="9">
        <v>9.5</v>
      </c>
      <c r="F37" s="9">
        <v>16</v>
      </c>
      <c r="G37" s="9">
        <v>374</v>
      </c>
      <c r="H37" s="9">
        <v>95.75</v>
      </c>
      <c r="I37" s="9">
        <v>16</v>
      </c>
      <c r="J37" s="9">
        <v>102.05</v>
      </c>
      <c r="K37" s="9">
        <v>80.099999999999994</v>
      </c>
      <c r="L37" s="9">
        <v>29352.45</v>
      </c>
      <c r="M37" s="9">
        <v>1445.9</v>
      </c>
      <c r="N37" s="9">
        <v>813.38</v>
      </c>
      <c r="O37" s="9">
        <v>169.6</v>
      </c>
      <c r="P37" s="9">
        <v>2169.89</v>
      </c>
      <c r="Q37" s="9">
        <v>215.91</v>
      </c>
      <c r="R37" s="9">
        <v>166.74</v>
      </c>
      <c r="S37" s="14">
        <v>46.11</v>
      </c>
      <c r="T37" s="13">
        <v>3</v>
      </c>
      <c r="U37" s="34">
        <v>5</v>
      </c>
    </row>
    <row r="38" spans="1:21" x14ac:dyDescent="0.25">
      <c r="A38" s="34">
        <v>6</v>
      </c>
      <c r="B38" s="13" t="s">
        <v>60</v>
      </c>
      <c r="C38" s="9">
        <v>500</v>
      </c>
      <c r="D38" s="9">
        <v>200</v>
      </c>
      <c r="E38" s="9">
        <v>10</v>
      </c>
      <c r="F38" s="9">
        <v>16</v>
      </c>
      <c r="G38" s="9">
        <v>468</v>
      </c>
      <c r="H38" s="9">
        <v>95</v>
      </c>
      <c r="I38" s="9">
        <v>20</v>
      </c>
      <c r="J38" s="9">
        <v>114.23</v>
      </c>
      <c r="K38" s="9">
        <v>89.7</v>
      </c>
      <c r="L38" s="9">
        <v>47846.05</v>
      </c>
      <c r="M38" s="9">
        <v>1913.8</v>
      </c>
      <c r="N38" s="9">
        <v>1087.5899999999999</v>
      </c>
      <c r="O38" s="9">
        <v>204.66</v>
      </c>
      <c r="P38" s="9">
        <v>2140.79</v>
      </c>
      <c r="Q38" s="9">
        <v>214.08</v>
      </c>
      <c r="R38" s="9">
        <v>167.48</v>
      </c>
      <c r="S38" s="14">
        <v>43.29</v>
      </c>
      <c r="T38" s="13">
        <v>3</v>
      </c>
      <c r="U38" s="34">
        <v>6</v>
      </c>
    </row>
    <row r="39" spans="1:21" x14ac:dyDescent="0.25">
      <c r="A39" s="34">
        <v>7</v>
      </c>
      <c r="B39" s="13" t="s">
        <v>56</v>
      </c>
      <c r="C39" s="9">
        <v>456</v>
      </c>
      <c r="D39" s="9">
        <v>201</v>
      </c>
      <c r="E39" s="9">
        <v>10.5</v>
      </c>
      <c r="F39" s="9">
        <v>17</v>
      </c>
      <c r="G39" s="9">
        <v>422</v>
      </c>
      <c r="H39" s="9">
        <v>95.25</v>
      </c>
      <c r="I39" s="9">
        <v>18</v>
      </c>
      <c r="J39" s="9">
        <v>115.43</v>
      </c>
      <c r="K39" s="9">
        <v>90.6</v>
      </c>
      <c r="L39" s="9">
        <v>40710.410000000003</v>
      </c>
      <c r="M39" s="9">
        <v>1785.5</v>
      </c>
      <c r="N39" s="9">
        <v>1012.55</v>
      </c>
      <c r="O39" s="9">
        <v>187.8</v>
      </c>
      <c r="P39" s="9">
        <v>2307.62</v>
      </c>
      <c r="Q39" s="9">
        <v>229.61</v>
      </c>
      <c r="R39" s="9">
        <v>178.81</v>
      </c>
      <c r="S39" s="14">
        <v>44.71</v>
      </c>
      <c r="T39" s="13">
        <v>3</v>
      </c>
      <c r="U39" s="34">
        <v>7</v>
      </c>
    </row>
    <row r="40" spans="1:21" x14ac:dyDescent="0.25">
      <c r="A40" s="34">
        <v>8</v>
      </c>
      <c r="B40" s="13" t="s">
        <v>65</v>
      </c>
      <c r="C40" s="9">
        <v>553</v>
      </c>
      <c r="D40" s="9">
        <v>221</v>
      </c>
      <c r="E40" s="9">
        <v>12</v>
      </c>
      <c r="F40" s="9">
        <v>18.5</v>
      </c>
      <c r="G40" s="9">
        <v>516</v>
      </c>
      <c r="H40" s="9">
        <v>104.5</v>
      </c>
      <c r="I40" s="9">
        <v>24</v>
      </c>
      <c r="J40" s="9">
        <v>148.63</v>
      </c>
      <c r="K40" s="9">
        <v>116.7</v>
      </c>
      <c r="L40" s="9">
        <v>75321.22</v>
      </c>
      <c r="M40" s="9">
        <v>2724.1</v>
      </c>
      <c r="N40" s="9">
        <v>1554.49</v>
      </c>
      <c r="O40" s="9">
        <v>225.11</v>
      </c>
      <c r="P40" s="9">
        <v>3342.92</v>
      </c>
      <c r="Q40" s="9">
        <v>302.52999999999997</v>
      </c>
      <c r="R40" s="9">
        <v>237.99</v>
      </c>
      <c r="S40" s="14">
        <v>47.42</v>
      </c>
      <c r="T40" s="13">
        <v>3</v>
      </c>
      <c r="U40" s="34">
        <v>8</v>
      </c>
    </row>
    <row r="41" spans="1:21" x14ac:dyDescent="0.25">
      <c r="A41" s="34">
        <v>9</v>
      </c>
      <c r="B41" s="13" t="s">
        <v>69</v>
      </c>
      <c r="C41" s="9">
        <v>604</v>
      </c>
      <c r="D41" s="9">
        <v>201</v>
      </c>
      <c r="E41" s="9">
        <v>12.5</v>
      </c>
      <c r="F41" s="9">
        <v>19</v>
      </c>
      <c r="G41" s="9">
        <v>566</v>
      </c>
      <c r="H41" s="9">
        <v>94.25</v>
      </c>
      <c r="I41" s="9">
        <v>22</v>
      </c>
      <c r="J41" s="9">
        <v>151.28</v>
      </c>
      <c r="K41" s="9">
        <v>118.8</v>
      </c>
      <c r="L41" s="9">
        <v>87472.1</v>
      </c>
      <c r="M41" s="9">
        <v>2896.4</v>
      </c>
      <c r="N41" s="9">
        <v>1675.38</v>
      </c>
      <c r="O41" s="9">
        <v>240.46</v>
      </c>
      <c r="P41" s="9">
        <v>2586.62</v>
      </c>
      <c r="Q41" s="9">
        <v>257.38</v>
      </c>
      <c r="R41" s="9">
        <v>205.28</v>
      </c>
      <c r="S41" s="14">
        <v>41.35</v>
      </c>
      <c r="T41" s="13">
        <v>3</v>
      </c>
      <c r="U41" s="34">
        <v>9</v>
      </c>
    </row>
    <row r="42" spans="1:21" ht="15.75" thickBot="1" x14ac:dyDescent="0.3">
      <c r="A42" s="35">
        <v>10</v>
      </c>
      <c r="B42" s="15" t="s">
        <v>73</v>
      </c>
      <c r="C42" s="16">
        <v>702</v>
      </c>
      <c r="D42" s="16">
        <v>261</v>
      </c>
      <c r="E42" s="16">
        <v>14.5</v>
      </c>
      <c r="F42" s="16">
        <v>21</v>
      </c>
      <c r="G42" s="16">
        <v>660</v>
      </c>
      <c r="H42" s="16">
        <v>123.25</v>
      </c>
      <c r="I42" s="16">
        <v>24</v>
      </c>
      <c r="J42" s="16">
        <v>210.26</v>
      </c>
      <c r="K42" s="16">
        <v>165.1</v>
      </c>
      <c r="L42" s="16">
        <v>167085.04999999999</v>
      </c>
      <c r="M42" s="16">
        <v>4760.3</v>
      </c>
      <c r="N42" s="16">
        <v>2736.06</v>
      </c>
      <c r="O42" s="16">
        <v>281.89</v>
      </c>
      <c r="P42" s="16">
        <v>6248.49</v>
      </c>
      <c r="Q42" s="16">
        <v>478.81</v>
      </c>
      <c r="R42" s="16">
        <v>378.1</v>
      </c>
      <c r="S42" s="17">
        <v>54.51</v>
      </c>
      <c r="T42" s="15">
        <v>3</v>
      </c>
      <c r="U42" s="35">
        <v>10</v>
      </c>
    </row>
    <row r="43" spans="1:21" x14ac:dyDescent="0.25">
      <c r="A43" s="33">
        <v>1</v>
      </c>
      <c r="B43" s="10" t="s">
        <v>39</v>
      </c>
      <c r="C43" s="11">
        <v>260</v>
      </c>
      <c r="D43" s="11">
        <v>127</v>
      </c>
      <c r="E43" s="11">
        <v>9</v>
      </c>
      <c r="F43" s="11">
        <v>14</v>
      </c>
      <c r="G43" s="11">
        <v>232</v>
      </c>
      <c r="H43" s="11">
        <v>59</v>
      </c>
      <c r="I43" s="11">
        <v>12</v>
      </c>
      <c r="J43" s="11">
        <v>57.68</v>
      </c>
      <c r="K43" s="11">
        <v>45.3</v>
      </c>
      <c r="L43" s="11">
        <v>6481.01</v>
      </c>
      <c r="M43" s="11">
        <v>498.5</v>
      </c>
      <c r="N43" s="11">
        <v>286.25</v>
      </c>
      <c r="O43" s="11">
        <v>106</v>
      </c>
      <c r="P43" s="11">
        <v>480.07</v>
      </c>
      <c r="Q43" s="11">
        <v>75.599999999999994</v>
      </c>
      <c r="R43" s="11">
        <v>59.24</v>
      </c>
      <c r="S43" s="12">
        <v>28.85</v>
      </c>
      <c r="T43" s="10">
        <v>4</v>
      </c>
      <c r="U43" s="33">
        <v>1</v>
      </c>
    </row>
    <row r="44" spans="1:21" x14ac:dyDescent="0.25">
      <c r="A44" s="34">
        <v>2</v>
      </c>
      <c r="B44" s="13" t="s">
        <v>43</v>
      </c>
      <c r="C44" s="9">
        <v>310</v>
      </c>
      <c r="D44" s="9">
        <v>152</v>
      </c>
      <c r="E44" s="9">
        <v>9.5</v>
      </c>
      <c r="F44" s="9">
        <v>14</v>
      </c>
      <c r="G44" s="9">
        <v>282</v>
      </c>
      <c r="H44" s="9">
        <v>71.25</v>
      </c>
      <c r="I44" s="9">
        <v>13</v>
      </c>
      <c r="J44" s="9">
        <v>70.8</v>
      </c>
      <c r="K44" s="9">
        <v>55.6</v>
      </c>
      <c r="L44" s="9">
        <v>11381.41</v>
      </c>
      <c r="M44" s="9">
        <v>734.3</v>
      </c>
      <c r="N44" s="9">
        <v>419.4</v>
      </c>
      <c r="O44" s="9">
        <v>126.79</v>
      </c>
      <c r="P44" s="9">
        <v>822.37</v>
      </c>
      <c r="Q44" s="9">
        <v>108.21</v>
      </c>
      <c r="R44" s="9">
        <v>84.6</v>
      </c>
      <c r="S44" s="14">
        <v>34.08</v>
      </c>
      <c r="T44" s="13">
        <v>4</v>
      </c>
      <c r="U44" s="34">
        <v>2</v>
      </c>
    </row>
    <row r="45" spans="1:21" x14ac:dyDescent="0.25">
      <c r="A45" s="34">
        <v>3</v>
      </c>
      <c r="B45" s="13" t="s">
        <v>49</v>
      </c>
      <c r="C45" s="9">
        <v>361</v>
      </c>
      <c r="D45" s="9">
        <v>177</v>
      </c>
      <c r="E45" s="9">
        <v>10</v>
      </c>
      <c r="F45" s="9">
        <v>16.5</v>
      </c>
      <c r="G45" s="9">
        <v>328</v>
      </c>
      <c r="H45" s="9">
        <v>83.5</v>
      </c>
      <c r="I45" s="9">
        <v>14</v>
      </c>
      <c r="J45" s="9">
        <v>92.89</v>
      </c>
      <c r="K45" s="9">
        <v>72.900000000000006</v>
      </c>
      <c r="L45" s="9">
        <v>20719.71</v>
      </c>
      <c r="M45" s="9">
        <v>1147.9000000000001</v>
      </c>
      <c r="N45" s="9">
        <v>651.07000000000005</v>
      </c>
      <c r="O45" s="9">
        <v>149.35</v>
      </c>
      <c r="P45" s="9">
        <v>1528.9</v>
      </c>
      <c r="Q45" s="9">
        <v>172.76</v>
      </c>
      <c r="R45" s="9">
        <v>134.02000000000001</v>
      </c>
      <c r="S45" s="14">
        <v>40.57</v>
      </c>
      <c r="T45" s="13">
        <v>4</v>
      </c>
      <c r="U45" s="34">
        <v>3</v>
      </c>
    </row>
    <row r="46" spans="1:21" x14ac:dyDescent="0.25">
      <c r="A46" s="34">
        <v>4</v>
      </c>
      <c r="B46" s="13" t="s">
        <v>53</v>
      </c>
      <c r="C46" s="9">
        <v>412</v>
      </c>
      <c r="D46" s="9">
        <v>202</v>
      </c>
      <c r="E46" s="9">
        <v>11</v>
      </c>
      <c r="F46" s="9">
        <v>19</v>
      </c>
      <c r="G46" s="9">
        <v>374</v>
      </c>
      <c r="H46" s="9">
        <v>95.5</v>
      </c>
      <c r="I46" s="9">
        <v>16</v>
      </c>
      <c r="J46" s="9">
        <v>120.1</v>
      </c>
      <c r="K46" s="9">
        <v>94.3</v>
      </c>
      <c r="L46" s="9">
        <v>35196.83</v>
      </c>
      <c r="M46" s="9">
        <v>1708.6</v>
      </c>
      <c r="N46" s="9">
        <v>966.65</v>
      </c>
      <c r="O46" s="9">
        <v>171.19</v>
      </c>
      <c r="P46" s="9">
        <v>2616.25</v>
      </c>
      <c r="Q46" s="9">
        <v>259.02999999999997</v>
      </c>
      <c r="R46" s="9">
        <v>200.47</v>
      </c>
      <c r="S46" s="14">
        <v>46.67</v>
      </c>
      <c r="T46" s="13">
        <v>4</v>
      </c>
      <c r="U46" s="34">
        <v>4</v>
      </c>
    </row>
    <row r="47" spans="1:21" x14ac:dyDescent="0.25">
      <c r="A47" s="34">
        <v>5</v>
      </c>
      <c r="B47" s="13" t="s">
        <v>57</v>
      </c>
      <c r="C47" s="9">
        <v>462</v>
      </c>
      <c r="D47" s="9">
        <v>202</v>
      </c>
      <c r="E47" s="9">
        <v>12</v>
      </c>
      <c r="F47" s="9">
        <v>20</v>
      </c>
      <c r="G47" s="9">
        <v>422</v>
      </c>
      <c r="H47" s="9">
        <v>95</v>
      </c>
      <c r="I47" s="9">
        <v>18</v>
      </c>
      <c r="J47" s="9">
        <v>134.22</v>
      </c>
      <c r="K47" s="9">
        <v>105.4</v>
      </c>
      <c r="L47" s="9">
        <v>48197.42</v>
      </c>
      <c r="M47" s="9">
        <v>2086.5</v>
      </c>
      <c r="N47" s="9">
        <v>1188.75</v>
      </c>
      <c r="O47" s="9">
        <v>189.5</v>
      </c>
      <c r="P47" s="9">
        <v>2756.66</v>
      </c>
      <c r="Q47" s="9">
        <v>272.94</v>
      </c>
      <c r="R47" s="9">
        <v>213.01</v>
      </c>
      <c r="S47" s="14">
        <v>45.32</v>
      </c>
      <c r="T47" s="13">
        <v>4</v>
      </c>
      <c r="U47" s="34">
        <v>5</v>
      </c>
    </row>
    <row r="48" spans="1:21" x14ac:dyDescent="0.25">
      <c r="A48" s="34">
        <v>6</v>
      </c>
      <c r="B48" s="13" t="s">
        <v>61</v>
      </c>
      <c r="C48" s="9">
        <v>508</v>
      </c>
      <c r="D48" s="9">
        <v>201</v>
      </c>
      <c r="E48" s="9">
        <v>12</v>
      </c>
      <c r="F48" s="9">
        <v>20</v>
      </c>
      <c r="G48" s="9">
        <v>468</v>
      </c>
      <c r="H48" s="9">
        <v>94.5</v>
      </c>
      <c r="I48" s="9">
        <v>20</v>
      </c>
      <c r="J48" s="9">
        <v>139.99</v>
      </c>
      <c r="K48" s="9">
        <v>109.9</v>
      </c>
      <c r="L48" s="9">
        <v>59953.57</v>
      </c>
      <c r="M48" s="9">
        <v>2360.4</v>
      </c>
      <c r="N48" s="9">
        <v>1348.82</v>
      </c>
      <c r="O48" s="9">
        <v>206.94</v>
      </c>
      <c r="P48" s="9">
        <v>2717.85</v>
      </c>
      <c r="Q48" s="9">
        <v>270.43</v>
      </c>
      <c r="R48" s="9">
        <v>212.23</v>
      </c>
      <c r="S48" s="14">
        <v>44.06</v>
      </c>
      <c r="T48" s="13">
        <v>4</v>
      </c>
      <c r="U48" s="34">
        <v>6</v>
      </c>
    </row>
    <row r="49" spans="1:21" x14ac:dyDescent="0.25">
      <c r="A49" s="34">
        <v>7</v>
      </c>
      <c r="B49" s="13" t="s">
        <v>66</v>
      </c>
      <c r="C49" s="9">
        <v>560</v>
      </c>
      <c r="D49" s="9">
        <v>222</v>
      </c>
      <c r="E49" s="9">
        <v>14</v>
      </c>
      <c r="F49" s="9">
        <v>22</v>
      </c>
      <c r="G49" s="9">
        <v>516</v>
      </c>
      <c r="H49" s="9">
        <v>104</v>
      </c>
      <c r="I49" s="9">
        <v>24</v>
      </c>
      <c r="J49" s="9">
        <v>174.86</v>
      </c>
      <c r="K49" s="9">
        <v>137.30000000000001</v>
      </c>
      <c r="L49" s="9">
        <v>89907.09</v>
      </c>
      <c r="M49" s="9">
        <v>3211</v>
      </c>
      <c r="N49" s="9">
        <v>1842.2</v>
      </c>
      <c r="O49" s="9">
        <v>226.75</v>
      </c>
      <c r="P49" s="9">
        <v>4032.07</v>
      </c>
      <c r="Q49" s="9">
        <v>363.25</v>
      </c>
      <c r="R49" s="9">
        <v>286.76</v>
      </c>
      <c r="S49" s="14">
        <v>48.02</v>
      </c>
      <c r="T49" s="13">
        <v>4</v>
      </c>
      <c r="U49" s="34">
        <v>7</v>
      </c>
    </row>
    <row r="50" spans="1:21" x14ac:dyDescent="0.25">
      <c r="A50" s="34">
        <v>8</v>
      </c>
      <c r="B50" s="13" t="s">
        <v>70</v>
      </c>
      <c r="C50" s="9">
        <v>612</v>
      </c>
      <c r="D50" s="9">
        <v>202</v>
      </c>
      <c r="E50" s="9">
        <v>15</v>
      </c>
      <c r="F50" s="9">
        <v>23</v>
      </c>
      <c r="G50" s="9">
        <v>566</v>
      </c>
      <c r="H50" s="9">
        <v>93.5</v>
      </c>
      <c r="I50" s="9">
        <v>22</v>
      </c>
      <c r="J50" s="9">
        <v>181.97</v>
      </c>
      <c r="K50" s="9">
        <v>142.9</v>
      </c>
      <c r="L50" s="9">
        <v>106509.5</v>
      </c>
      <c r="M50" s="9">
        <v>3480.7</v>
      </c>
      <c r="N50" s="9">
        <v>2026.68</v>
      </c>
      <c r="O50" s="9">
        <v>241.93</v>
      </c>
      <c r="P50" s="9">
        <v>3182.62</v>
      </c>
      <c r="Q50" s="9">
        <v>315.11</v>
      </c>
      <c r="R50" s="9">
        <v>253.12</v>
      </c>
      <c r="S50" s="14">
        <v>41.82</v>
      </c>
      <c r="T50" s="13">
        <v>4</v>
      </c>
      <c r="U50" s="34">
        <v>8</v>
      </c>
    </row>
    <row r="51" spans="1:21" ht="15.75" thickBot="1" x14ac:dyDescent="0.3">
      <c r="A51" s="35">
        <v>9</v>
      </c>
      <c r="B51" s="15" t="s">
        <v>74</v>
      </c>
      <c r="C51" s="16">
        <v>710</v>
      </c>
      <c r="D51" s="16">
        <v>262</v>
      </c>
      <c r="E51" s="16">
        <v>17</v>
      </c>
      <c r="F51" s="16">
        <v>25</v>
      </c>
      <c r="G51" s="16">
        <v>660</v>
      </c>
      <c r="H51" s="16">
        <v>122.5</v>
      </c>
      <c r="I51" s="16">
        <v>24</v>
      </c>
      <c r="J51" s="16">
        <v>248.14</v>
      </c>
      <c r="K51" s="16">
        <v>194.8</v>
      </c>
      <c r="L51" s="16">
        <v>199679.98</v>
      </c>
      <c r="M51" s="16">
        <v>5624.8</v>
      </c>
      <c r="N51" s="16">
        <v>3249.28</v>
      </c>
      <c r="O51" s="16">
        <v>283.67</v>
      </c>
      <c r="P51" s="16">
        <v>7531.16</v>
      </c>
      <c r="Q51" s="16">
        <v>574.9</v>
      </c>
      <c r="R51" s="16">
        <v>456.29</v>
      </c>
      <c r="S51" s="17">
        <v>55.09</v>
      </c>
      <c r="T51" s="15">
        <v>4</v>
      </c>
      <c r="U51" s="35">
        <v>9</v>
      </c>
    </row>
    <row r="52" spans="1:21" ht="15.75" thickBot="1" x14ac:dyDescent="0.3">
      <c r="A52" s="28"/>
      <c r="B52" s="38" t="s">
        <v>62</v>
      </c>
      <c r="C52" s="39">
        <v>516</v>
      </c>
      <c r="D52" s="39">
        <v>202</v>
      </c>
      <c r="E52" s="39">
        <v>15</v>
      </c>
      <c r="F52" s="39">
        <v>24</v>
      </c>
      <c r="G52" s="39">
        <v>468</v>
      </c>
      <c r="H52" s="39">
        <v>93.5</v>
      </c>
      <c r="I52" s="39">
        <v>20</v>
      </c>
      <c r="J52" s="39">
        <v>170.59</v>
      </c>
      <c r="K52" s="39">
        <v>133.9</v>
      </c>
      <c r="L52" s="39">
        <v>73345.259999999995</v>
      </c>
      <c r="M52" s="39">
        <v>2842.8</v>
      </c>
      <c r="N52" s="39">
        <v>1642.68</v>
      </c>
      <c r="O52" s="39">
        <v>207.35</v>
      </c>
      <c r="P52" s="39">
        <v>3315.53</v>
      </c>
      <c r="Q52" s="39">
        <v>328.27</v>
      </c>
      <c r="R52" s="39">
        <v>260.04000000000002</v>
      </c>
      <c r="S52" s="40">
        <v>44.09</v>
      </c>
      <c r="T52" s="38">
        <v>5</v>
      </c>
      <c r="U52" s="28"/>
    </row>
    <row r="53" spans="1:21" ht="15.75" thickBot="1" x14ac:dyDescent="0.3"/>
    <row r="54" spans="1:21" x14ac:dyDescent="0.25">
      <c r="A54" s="33">
        <v>1</v>
      </c>
      <c r="B54" s="10" t="s">
        <v>75</v>
      </c>
      <c r="C54" s="11">
        <v>190</v>
      </c>
      <c r="D54" s="11">
        <v>149</v>
      </c>
      <c r="E54" s="11">
        <v>5</v>
      </c>
      <c r="F54" s="11">
        <v>7</v>
      </c>
      <c r="G54" s="11">
        <v>176</v>
      </c>
      <c r="H54" s="11">
        <v>72</v>
      </c>
      <c r="I54" s="11">
        <v>13</v>
      </c>
      <c r="J54" s="11">
        <v>31.11</v>
      </c>
      <c r="K54" s="11">
        <v>24.4</v>
      </c>
      <c r="L54" s="11">
        <v>2079.6</v>
      </c>
      <c r="M54" s="11">
        <v>218.9</v>
      </c>
      <c r="N54" s="11">
        <v>120.97</v>
      </c>
      <c r="O54" s="11">
        <v>81.760000000000005</v>
      </c>
      <c r="P54" s="11">
        <v>386.62</v>
      </c>
      <c r="Q54" s="11">
        <v>51.9</v>
      </c>
      <c r="R54" s="11">
        <v>39.79</v>
      </c>
      <c r="S54" s="12">
        <v>35.25</v>
      </c>
      <c r="T54" s="36">
        <v>0</v>
      </c>
      <c r="U54" s="33">
        <v>1</v>
      </c>
    </row>
    <row r="55" spans="1:21" x14ac:dyDescent="0.25">
      <c r="A55" s="34">
        <v>2</v>
      </c>
      <c r="B55" s="13" t="s">
        <v>82</v>
      </c>
      <c r="C55" s="9">
        <v>240</v>
      </c>
      <c r="D55" s="9">
        <v>174</v>
      </c>
      <c r="E55" s="9">
        <v>6</v>
      </c>
      <c r="F55" s="9">
        <v>9</v>
      </c>
      <c r="G55" s="9">
        <v>222</v>
      </c>
      <c r="H55" s="9">
        <v>84</v>
      </c>
      <c r="I55" s="9">
        <v>16</v>
      </c>
      <c r="J55" s="9">
        <v>46.84</v>
      </c>
      <c r="K55" s="9">
        <v>36.799999999999997</v>
      </c>
      <c r="L55" s="9">
        <v>4981.13</v>
      </c>
      <c r="M55" s="9">
        <v>415.1</v>
      </c>
      <c r="N55" s="9">
        <v>229.64</v>
      </c>
      <c r="O55" s="9">
        <v>103.13</v>
      </c>
      <c r="P55" s="9">
        <v>791.75</v>
      </c>
      <c r="Q55" s="9">
        <v>91.01</v>
      </c>
      <c r="R55" s="9">
        <v>69.84</v>
      </c>
      <c r="S55" s="14">
        <v>41.11</v>
      </c>
      <c r="T55" s="25">
        <v>0</v>
      </c>
      <c r="U55" s="34">
        <v>2</v>
      </c>
    </row>
    <row r="56" spans="1:21" x14ac:dyDescent="0.25">
      <c r="A56" s="34">
        <v>3</v>
      </c>
      <c r="B56" s="13" t="s">
        <v>89</v>
      </c>
      <c r="C56" s="9">
        <v>290</v>
      </c>
      <c r="D56" s="9">
        <v>199</v>
      </c>
      <c r="E56" s="9">
        <v>7</v>
      </c>
      <c r="F56" s="9">
        <v>10</v>
      </c>
      <c r="G56" s="9">
        <v>270</v>
      </c>
      <c r="H56" s="9">
        <v>96</v>
      </c>
      <c r="I56" s="9">
        <v>18</v>
      </c>
      <c r="J56" s="9">
        <v>61.48</v>
      </c>
      <c r="K56" s="9">
        <v>48.3</v>
      </c>
      <c r="L56" s="9">
        <v>9429.75</v>
      </c>
      <c r="M56" s="9">
        <v>650.29999999999995</v>
      </c>
      <c r="N56" s="9">
        <v>360.6</v>
      </c>
      <c r="O56" s="9">
        <v>123.85</v>
      </c>
      <c r="P56" s="9">
        <v>1316.09</v>
      </c>
      <c r="Q56" s="9">
        <v>132.27000000000001</v>
      </c>
      <c r="R56" s="9">
        <v>101.7</v>
      </c>
      <c r="S56" s="14">
        <v>46.27</v>
      </c>
      <c r="T56" s="25">
        <v>0</v>
      </c>
      <c r="U56" s="34">
        <v>3</v>
      </c>
    </row>
    <row r="57" spans="1:21" ht="15.75" thickBot="1" x14ac:dyDescent="0.3">
      <c r="A57" s="35">
        <v>4</v>
      </c>
      <c r="B57" s="15" t="s">
        <v>110</v>
      </c>
      <c r="C57" s="16">
        <v>434</v>
      </c>
      <c r="D57" s="16">
        <v>299</v>
      </c>
      <c r="E57" s="16">
        <v>10</v>
      </c>
      <c r="F57" s="16">
        <v>15</v>
      </c>
      <c r="G57" s="16">
        <v>404</v>
      </c>
      <c r="H57" s="16">
        <v>144.5</v>
      </c>
      <c r="I57" s="16">
        <v>24</v>
      </c>
      <c r="J57" s="16">
        <v>135.04</v>
      </c>
      <c r="K57" s="16">
        <v>106</v>
      </c>
      <c r="L57" s="16">
        <v>46794.17</v>
      </c>
      <c r="M57" s="16">
        <v>2156.4</v>
      </c>
      <c r="N57" s="16">
        <v>1192.24</v>
      </c>
      <c r="O57" s="16">
        <v>186.15</v>
      </c>
      <c r="P57" s="16">
        <v>6692.4</v>
      </c>
      <c r="Q57" s="16">
        <v>447.65</v>
      </c>
      <c r="R57" s="16">
        <v>342.87</v>
      </c>
      <c r="S57" s="17">
        <v>70.400000000000006</v>
      </c>
      <c r="T57" s="37">
        <v>0</v>
      </c>
      <c r="U57" s="35">
        <v>4</v>
      </c>
    </row>
    <row r="58" spans="1:21" x14ac:dyDescent="0.25">
      <c r="A58" s="33">
        <v>1</v>
      </c>
      <c r="B58" s="10" t="s">
        <v>76</v>
      </c>
      <c r="C58" s="11">
        <v>194</v>
      </c>
      <c r="D58" s="11">
        <v>150</v>
      </c>
      <c r="E58" s="11">
        <v>6</v>
      </c>
      <c r="F58" s="11">
        <v>9</v>
      </c>
      <c r="G58" s="11">
        <v>176</v>
      </c>
      <c r="H58" s="11">
        <v>72</v>
      </c>
      <c r="I58" s="11">
        <v>13</v>
      </c>
      <c r="J58" s="11">
        <v>39.01</v>
      </c>
      <c r="K58" s="11">
        <v>30.6</v>
      </c>
      <c r="L58" s="11">
        <v>2689.74</v>
      </c>
      <c r="M58" s="11">
        <v>277.3</v>
      </c>
      <c r="N58" s="11">
        <v>154.28</v>
      </c>
      <c r="O58" s="11">
        <v>83.04</v>
      </c>
      <c r="P58" s="11">
        <v>507.16</v>
      </c>
      <c r="Q58" s="11">
        <v>67.62</v>
      </c>
      <c r="R58" s="11">
        <v>51.85</v>
      </c>
      <c r="S58" s="12">
        <v>36.06</v>
      </c>
      <c r="T58" s="36">
        <v>1</v>
      </c>
      <c r="U58" s="33">
        <v>1</v>
      </c>
    </row>
    <row r="59" spans="1:21" x14ac:dyDescent="0.25">
      <c r="A59" s="34">
        <v>2</v>
      </c>
      <c r="B59" s="13" t="s">
        <v>83</v>
      </c>
      <c r="C59" s="9">
        <v>244</v>
      </c>
      <c r="D59" s="9">
        <v>175</v>
      </c>
      <c r="E59" s="9">
        <v>7</v>
      </c>
      <c r="F59" s="9">
        <v>11</v>
      </c>
      <c r="G59" s="9">
        <v>222</v>
      </c>
      <c r="H59" s="9">
        <v>84</v>
      </c>
      <c r="I59" s="9">
        <v>16</v>
      </c>
      <c r="J59" s="9">
        <v>56.24</v>
      </c>
      <c r="K59" s="9">
        <v>44.2</v>
      </c>
      <c r="L59" s="9">
        <v>6121.23</v>
      </c>
      <c r="M59" s="9">
        <v>501.7</v>
      </c>
      <c r="N59" s="9">
        <v>279.19</v>
      </c>
      <c r="O59" s="9">
        <v>104.33</v>
      </c>
      <c r="P59" s="9">
        <v>984.48</v>
      </c>
      <c r="Q59" s="9">
        <v>112.51</v>
      </c>
      <c r="R59" s="9">
        <v>86.36</v>
      </c>
      <c r="S59" s="14">
        <v>41.84</v>
      </c>
      <c r="T59" s="25">
        <v>1</v>
      </c>
      <c r="U59" s="34">
        <v>2</v>
      </c>
    </row>
    <row r="60" spans="1:21" x14ac:dyDescent="0.25">
      <c r="A60" s="34">
        <v>3</v>
      </c>
      <c r="B60" s="13" t="s">
        <v>90</v>
      </c>
      <c r="C60" s="9">
        <v>294</v>
      </c>
      <c r="D60" s="9">
        <v>200</v>
      </c>
      <c r="E60" s="9">
        <v>8</v>
      </c>
      <c r="F60" s="9">
        <v>12</v>
      </c>
      <c r="G60" s="9">
        <v>270</v>
      </c>
      <c r="H60" s="9">
        <v>96</v>
      </c>
      <c r="I60" s="9">
        <v>18</v>
      </c>
      <c r="J60" s="9">
        <v>72.38</v>
      </c>
      <c r="K60" s="9">
        <v>56.8</v>
      </c>
      <c r="L60" s="9">
        <v>11338.3</v>
      </c>
      <c r="M60" s="9">
        <v>771.3</v>
      </c>
      <c r="N60" s="9">
        <v>429.51</v>
      </c>
      <c r="O60" s="9">
        <v>125.16</v>
      </c>
      <c r="P60" s="9">
        <v>1603.26</v>
      </c>
      <c r="Q60" s="9">
        <v>160.33000000000001</v>
      </c>
      <c r="R60" s="9">
        <v>123.28</v>
      </c>
      <c r="S60" s="14">
        <v>47.06</v>
      </c>
      <c r="T60" s="25">
        <v>1</v>
      </c>
      <c r="U60" s="34">
        <v>3</v>
      </c>
    </row>
    <row r="61" spans="1:21" x14ac:dyDescent="0.25">
      <c r="A61" s="34">
        <v>4</v>
      </c>
      <c r="B61" s="13" t="s">
        <v>96</v>
      </c>
      <c r="C61" s="9">
        <v>334</v>
      </c>
      <c r="D61" s="9">
        <v>249</v>
      </c>
      <c r="E61" s="9">
        <v>8</v>
      </c>
      <c r="F61" s="9">
        <v>11</v>
      </c>
      <c r="G61" s="9">
        <v>312</v>
      </c>
      <c r="H61" s="9">
        <v>120.5</v>
      </c>
      <c r="I61" s="9">
        <v>20</v>
      </c>
      <c r="J61" s="9">
        <v>83.17</v>
      </c>
      <c r="K61" s="9">
        <v>65.3</v>
      </c>
      <c r="L61" s="9">
        <v>17107.05</v>
      </c>
      <c r="M61" s="9">
        <v>1024.4000000000001</v>
      </c>
      <c r="N61" s="9">
        <v>565.71</v>
      </c>
      <c r="O61" s="9">
        <v>143.41999999999999</v>
      </c>
      <c r="P61" s="9">
        <v>2834.62</v>
      </c>
      <c r="Q61" s="9">
        <v>227.68</v>
      </c>
      <c r="R61" s="9">
        <v>174.45</v>
      </c>
      <c r="S61" s="14">
        <v>58.38</v>
      </c>
      <c r="T61" s="25">
        <v>1</v>
      </c>
      <c r="U61" s="34">
        <v>4</v>
      </c>
    </row>
    <row r="62" spans="1:21" x14ac:dyDescent="0.25">
      <c r="A62" s="34">
        <v>5</v>
      </c>
      <c r="B62" s="13" t="s">
        <v>103</v>
      </c>
      <c r="C62" s="9">
        <v>383</v>
      </c>
      <c r="D62" s="9">
        <v>299</v>
      </c>
      <c r="E62" s="9">
        <v>9.5</v>
      </c>
      <c r="F62" s="9">
        <v>12.5</v>
      </c>
      <c r="G62" s="9">
        <v>358</v>
      </c>
      <c r="H62" s="9">
        <v>144.75</v>
      </c>
      <c r="I62" s="9">
        <v>22</v>
      </c>
      <c r="J62" s="9">
        <v>112.91</v>
      </c>
      <c r="K62" s="9">
        <v>88.6</v>
      </c>
      <c r="L62" s="9">
        <v>30554.32</v>
      </c>
      <c r="M62" s="9">
        <v>1595.5</v>
      </c>
      <c r="N62" s="9">
        <v>880.73</v>
      </c>
      <c r="O62" s="9">
        <v>164.5</v>
      </c>
      <c r="P62" s="9">
        <v>5576.08</v>
      </c>
      <c r="Q62" s="9">
        <v>372.98</v>
      </c>
      <c r="R62" s="9">
        <v>285.42</v>
      </c>
      <c r="S62" s="14">
        <v>70.27</v>
      </c>
      <c r="T62" s="25">
        <v>1</v>
      </c>
      <c r="U62" s="34">
        <v>5</v>
      </c>
    </row>
    <row r="63" spans="1:21" x14ac:dyDescent="0.25">
      <c r="A63" s="34">
        <v>6</v>
      </c>
      <c r="B63" s="13" t="s">
        <v>117</v>
      </c>
      <c r="C63" s="9">
        <v>482</v>
      </c>
      <c r="D63" s="9">
        <v>300</v>
      </c>
      <c r="E63" s="9">
        <v>11</v>
      </c>
      <c r="F63" s="9">
        <v>15</v>
      </c>
      <c r="G63" s="9">
        <v>452</v>
      </c>
      <c r="H63" s="9">
        <v>144.5</v>
      </c>
      <c r="I63" s="9">
        <v>26</v>
      </c>
      <c r="J63" s="9">
        <v>145.52000000000001</v>
      </c>
      <c r="K63" s="9">
        <v>114.2</v>
      </c>
      <c r="L63" s="9">
        <v>60366.76</v>
      </c>
      <c r="M63" s="9">
        <v>2504.8000000000002</v>
      </c>
      <c r="N63" s="9">
        <v>1395.56</v>
      </c>
      <c r="O63" s="9">
        <v>203.67</v>
      </c>
      <c r="P63" s="9">
        <v>6763.81</v>
      </c>
      <c r="Q63" s="9">
        <v>450.92</v>
      </c>
      <c r="R63" s="9">
        <v>347.62</v>
      </c>
      <c r="S63" s="14">
        <v>68.180000000000007</v>
      </c>
      <c r="T63" s="25">
        <v>1</v>
      </c>
      <c r="U63" s="34">
        <v>6</v>
      </c>
    </row>
    <row r="64" spans="1:21" x14ac:dyDescent="0.25">
      <c r="A64" s="34">
        <v>7</v>
      </c>
      <c r="B64" s="13" t="s">
        <v>111</v>
      </c>
      <c r="C64" s="9">
        <v>440</v>
      </c>
      <c r="D64" s="9">
        <v>300</v>
      </c>
      <c r="E64" s="9">
        <v>11</v>
      </c>
      <c r="F64" s="9">
        <v>18</v>
      </c>
      <c r="G64" s="9">
        <v>404</v>
      </c>
      <c r="H64" s="9">
        <v>144.5</v>
      </c>
      <c r="I64" s="9">
        <v>24</v>
      </c>
      <c r="J64" s="9">
        <v>157.38</v>
      </c>
      <c r="K64" s="9">
        <v>123.6</v>
      </c>
      <c r="L64" s="9">
        <v>56069.13</v>
      </c>
      <c r="M64" s="9">
        <v>2548.6</v>
      </c>
      <c r="N64" s="9">
        <v>1412.44</v>
      </c>
      <c r="O64" s="9">
        <v>188.75</v>
      </c>
      <c r="P64" s="9">
        <v>8111.31</v>
      </c>
      <c r="Q64" s="9">
        <v>540.75</v>
      </c>
      <c r="R64" s="9">
        <v>413.8</v>
      </c>
      <c r="S64" s="14">
        <v>71.790000000000006</v>
      </c>
      <c r="T64" s="25">
        <v>1</v>
      </c>
      <c r="U64" s="34">
        <v>7</v>
      </c>
    </row>
    <row r="65" spans="1:21" x14ac:dyDescent="0.25">
      <c r="A65" s="34">
        <v>8</v>
      </c>
      <c r="B65" s="13" t="s">
        <v>125</v>
      </c>
      <c r="C65" s="9">
        <v>582</v>
      </c>
      <c r="D65" s="9">
        <v>300</v>
      </c>
      <c r="E65" s="9">
        <v>12</v>
      </c>
      <c r="F65" s="9">
        <v>17</v>
      </c>
      <c r="G65" s="9">
        <v>548</v>
      </c>
      <c r="H65" s="9">
        <v>144</v>
      </c>
      <c r="I65" s="9">
        <v>28</v>
      </c>
      <c r="J65" s="9">
        <v>174.49</v>
      </c>
      <c r="K65" s="9">
        <v>137</v>
      </c>
      <c r="L65" s="9">
        <v>102709.98</v>
      </c>
      <c r="M65" s="9">
        <v>3529.6</v>
      </c>
      <c r="N65" s="9">
        <v>1981.3</v>
      </c>
      <c r="O65" s="9">
        <v>242.62</v>
      </c>
      <c r="P65" s="9">
        <v>7669.85</v>
      </c>
      <c r="Q65" s="9">
        <v>511.32</v>
      </c>
      <c r="R65" s="9">
        <v>396.49</v>
      </c>
      <c r="S65" s="14">
        <v>66.3</v>
      </c>
      <c r="T65" s="25">
        <v>1</v>
      </c>
      <c r="U65" s="34">
        <v>8</v>
      </c>
    </row>
    <row r="66" spans="1:21" ht="15.75" thickBot="1" x14ac:dyDescent="0.3">
      <c r="A66" s="35">
        <v>9</v>
      </c>
      <c r="B66" s="15" t="s">
        <v>133</v>
      </c>
      <c r="C66" s="16">
        <v>692</v>
      </c>
      <c r="D66" s="16">
        <v>300</v>
      </c>
      <c r="E66" s="16">
        <v>13</v>
      </c>
      <c r="F66" s="16">
        <v>20</v>
      </c>
      <c r="G66" s="16">
        <v>652</v>
      </c>
      <c r="H66" s="16">
        <v>143.5</v>
      </c>
      <c r="I66" s="16">
        <v>28</v>
      </c>
      <c r="J66" s="16">
        <v>211.49</v>
      </c>
      <c r="K66" s="16">
        <v>166</v>
      </c>
      <c r="L66" s="16">
        <v>172424.05</v>
      </c>
      <c r="M66" s="16">
        <v>4983.3999999999996</v>
      </c>
      <c r="N66" s="16">
        <v>2814.39</v>
      </c>
      <c r="O66" s="16">
        <v>285.52999999999997</v>
      </c>
      <c r="P66" s="16">
        <v>9024.74</v>
      </c>
      <c r="Q66" s="16">
        <v>601.65</v>
      </c>
      <c r="R66" s="16">
        <v>468.07</v>
      </c>
      <c r="S66" s="17">
        <v>65.319999999999993</v>
      </c>
      <c r="T66" s="37">
        <v>1</v>
      </c>
      <c r="U66" s="35">
        <v>9</v>
      </c>
    </row>
    <row r="67" spans="1:21" x14ac:dyDescent="0.25">
      <c r="A67" s="33">
        <v>1</v>
      </c>
      <c r="B67" s="10" t="s">
        <v>77</v>
      </c>
      <c r="C67" s="11">
        <v>199</v>
      </c>
      <c r="D67" s="11">
        <v>151</v>
      </c>
      <c r="E67" s="11">
        <v>7.5</v>
      </c>
      <c r="F67" s="11">
        <v>11.5</v>
      </c>
      <c r="G67" s="11">
        <v>176</v>
      </c>
      <c r="H67" s="11">
        <v>71.75</v>
      </c>
      <c r="I67" s="11">
        <v>13</v>
      </c>
      <c r="J67" s="11">
        <v>49.38</v>
      </c>
      <c r="K67" s="11">
        <v>38.799999999999997</v>
      </c>
      <c r="L67" s="11">
        <v>3502.14</v>
      </c>
      <c r="M67" s="11">
        <v>352</v>
      </c>
      <c r="N67" s="11">
        <v>198.01</v>
      </c>
      <c r="O67" s="11">
        <v>84.21</v>
      </c>
      <c r="P67" s="11">
        <v>661.25</v>
      </c>
      <c r="Q67" s="11">
        <v>87.58</v>
      </c>
      <c r="R67" s="11">
        <v>67.27</v>
      </c>
      <c r="S67" s="12">
        <v>36.590000000000003</v>
      </c>
      <c r="T67" s="36">
        <v>2</v>
      </c>
      <c r="U67" s="33">
        <v>1</v>
      </c>
    </row>
    <row r="68" spans="1:21" x14ac:dyDescent="0.25">
      <c r="A68" s="34">
        <v>2</v>
      </c>
      <c r="B68" s="13" t="s">
        <v>84</v>
      </c>
      <c r="C68" s="9">
        <v>249</v>
      </c>
      <c r="D68" s="9">
        <v>176</v>
      </c>
      <c r="E68" s="9">
        <v>8.5</v>
      </c>
      <c r="F68" s="9">
        <v>13.5</v>
      </c>
      <c r="G68" s="9">
        <v>222</v>
      </c>
      <c r="H68" s="9">
        <v>83.75</v>
      </c>
      <c r="I68" s="9">
        <v>16</v>
      </c>
      <c r="J68" s="9">
        <v>68.59</v>
      </c>
      <c r="K68" s="9">
        <v>53.8</v>
      </c>
      <c r="L68" s="9">
        <v>7624.69</v>
      </c>
      <c r="M68" s="9">
        <v>612.4</v>
      </c>
      <c r="N68" s="9">
        <v>343.94</v>
      </c>
      <c r="O68" s="9">
        <v>105.44</v>
      </c>
      <c r="P68" s="9">
        <v>1229.33</v>
      </c>
      <c r="Q68" s="9">
        <v>139.69999999999999</v>
      </c>
      <c r="R68" s="9">
        <v>107.41</v>
      </c>
      <c r="S68" s="14">
        <v>42.34</v>
      </c>
      <c r="T68" s="25">
        <v>2</v>
      </c>
      <c r="U68" s="34">
        <v>2</v>
      </c>
    </row>
    <row r="69" spans="1:21" x14ac:dyDescent="0.25">
      <c r="A69" s="34">
        <v>3</v>
      </c>
      <c r="B69" s="13" t="s">
        <v>91</v>
      </c>
      <c r="C69" s="9">
        <v>300</v>
      </c>
      <c r="D69" s="9">
        <v>201</v>
      </c>
      <c r="E69" s="9">
        <v>9</v>
      </c>
      <c r="F69" s="9">
        <v>15</v>
      </c>
      <c r="G69" s="9">
        <v>270</v>
      </c>
      <c r="H69" s="9">
        <v>96</v>
      </c>
      <c r="I69" s="9">
        <v>18</v>
      </c>
      <c r="J69" s="9">
        <v>87.38</v>
      </c>
      <c r="K69" s="9">
        <v>68.599999999999994</v>
      </c>
      <c r="L69" s="9">
        <v>14209.66</v>
      </c>
      <c r="M69" s="9">
        <v>947.3</v>
      </c>
      <c r="N69" s="9">
        <v>529.86</v>
      </c>
      <c r="O69" s="9">
        <v>127.52</v>
      </c>
      <c r="P69" s="9">
        <v>2034.13</v>
      </c>
      <c r="Q69" s="9">
        <v>202.4</v>
      </c>
      <c r="R69" s="9">
        <v>155.41999999999999</v>
      </c>
      <c r="S69" s="14">
        <v>48.25</v>
      </c>
      <c r="T69" s="25">
        <v>2</v>
      </c>
      <c r="U69" s="34">
        <v>3</v>
      </c>
    </row>
    <row r="70" spans="1:21" x14ac:dyDescent="0.25">
      <c r="A70" s="34">
        <v>4</v>
      </c>
      <c r="B70" s="13" t="s">
        <v>97</v>
      </c>
      <c r="C70" s="9">
        <v>340</v>
      </c>
      <c r="D70" s="9">
        <v>250</v>
      </c>
      <c r="E70" s="9">
        <v>9</v>
      </c>
      <c r="F70" s="9">
        <v>14</v>
      </c>
      <c r="G70" s="9">
        <v>312</v>
      </c>
      <c r="H70" s="9">
        <v>120.5</v>
      </c>
      <c r="I70" s="9">
        <v>20</v>
      </c>
      <c r="J70" s="9">
        <v>101.51</v>
      </c>
      <c r="K70" s="9">
        <v>79.7</v>
      </c>
      <c r="L70" s="9">
        <v>21676.5</v>
      </c>
      <c r="M70" s="9">
        <v>1275.0999999999999</v>
      </c>
      <c r="N70" s="9">
        <v>706.03</v>
      </c>
      <c r="O70" s="9">
        <v>146.13</v>
      </c>
      <c r="P70" s="9">
        <v>3650.97</v>
      </c>
      <c r="Q70" s="9">
        <v>292.08</v>
      </c>
      <c r="R70" s="9">
        <v>223.45</v>
      </c>
      <c r="S70" s="14">
        <v>59.97</v>
      </c>
      <c r="T70" s="25">
        <v>2</v>
      </c>
      <c r="U70" s="34">
        <v>4</v>
      </c>
    </row>
    <row r="71" spans="1:21" x14ac:dyDescent="0.25">
      <c r="A71" s="34">
        <v>5</v>
      </c>
      <c r="B71" s="13" t="s">
        <v>104</v>
      </c>
      <c r="C71" s="9">
        <v>390</v>
      </c>
      <c r="D71" s="9">
        <v>300</v>
      </c>
      <c r="E71" s="9">
        <v>10</v>
      </c>
      <c r="F71" s="9">
        <v>16</v>
      </c>
      <c r="G71" s="9">
        <v>358</v>
      </c>
      <c r="H71" s="9">
        <v>145</v>
      </c>
      <c r="I71" s="9">
        <v>22</v>
      </c>
      <c r="J71" s="9">
        <v>135.94999999999999</v>
      </c>
      <c r="K71" s="9">
        <v>106.7</v>
      </c>
      <c r="L71" s="9">
        <v>38674.1</v>
      </c>
      <c r="M71" s="9">
        <v>1983.3</v>
      </c>
      <c r="N71" s="9">
        <v>1093.97</v>
      </c>
      <c r="O71" s="9">
        <v>168.66</v>
      </c>
      <c r="P71" s="9">
        <v>7207.77</v>
      </c>
      <c r="Q71" s="9">
        <v>480.52</v>
      </c>
      <c r="R71" s="9">
        <v>366.53</v>
      </c>
      <c r="S71" s="14">
        <v>72.81</v>
      </c>
      <c r="T71" s="25">
        <v>2</v>
      </c>
      <c r="U71" s="34">
        <v>5</v>
      </c>
    </row>
    <row r="72" spans="1:21" x14ac:dyDescent="0.25">
      <c r="A72" s="34">
        <v>6</v>
      </c>
      <c r="B72" s="13" t="s">
        <v>118</v>
      </c>
      <c r="C72" s="9">
        <v>487</v>
      </c>
      <c r="D72" s="9">
        <v>300</v>
      </c>
      <c r="E72" s="9">
        <v>14.5</v>
      </c>
      <c r="F72" s="9">
        <v>17.5</v>
      </c>
      <c r="G72" s="9">
        <v>452</v>
      </c>
      <c r="H72" s="9">
        <v>142.75</v>
      </c>
      <c r="I72" s="9">
        <v>26</v>
      </c>
      <c r="J72" s="9">
        <v>176.34</v>
      </c>
      <c r="K72" s="9">
        <v>138.4</v>
      </c>
      <c r="L72" s="9">
        <v>71863.009999999995</v>
      </c>
      <c r="M72" s="9">
        <v>2951.3</v>
      </c>
      <c r="N72" s="9">
        <v>1666.63</v>
      </c>
      <c r="O72" s="9">
        <v>201.87</v>
      </c>
      <c r="P72" s="9">
        <v>7897.76</v>
      </c>
      <c r="Q72" s="9">
        <v>526.52</v>
      </c>
      <c r="R72" s="9">
        <v>409.42</v>
      </c>
      <c r="S72" s="14">
        <v>66.92</v>
      </c>
      <c r="T72" s="25">
        <v>2</v>
      </c>
      <c r="U72" s="34">
        <v>6</v>
      </c>
    </row>
    <row r="73" spans="1:21" x14ac:dyDescent="0.25">
      <c r="A73" s="34">
        <v>7</v>
      </c>
      <c r="B73" s="13" t="s">
        <v>112</v>
      </c>
      <c r="C73" s="9">
        <v>446</v>
      </c>
      <c r="D73" s="9">
        <v>302</v>
      </c>
      <c r="E73" s="9">
        <v>13</v>
      </c>
      <c r="F73" s="9">
        <v>21</v>
      </c>
      <c r="G73" s="9">
        <v>404</v>
      </c>
      <c r="H73" s="9">
        <v>144.5</v>
      </c>
      <c r="I73" s="9">
        <v>24</v>
      </c>
      <c r="J73" s="9">
        <v>184.3</v>
      </c>
      <c r="K73" s="9">
        <v>144.69999999999999</v>
      </c>
      <c r="L73" s="9">
        <v>66379.08</v>
      </c>
      <c r="M73" s="9">
        <v>2976.6</v>
      </c>
      <c r="N73" s="9">
        <v>1661.51</v>
      </c>
      <c r="O73" s="9">
        <v>189.78</v>
      </c>
      <c r="P73" s="9">
        <v>9655.6200000000008</v>
      </c>
      <c r="Q73" s="9">
        <v>639.44000000000005</v>
      </c>
      <c r="R73" s="9">
        <v>490.29</v>
      </c>
      <c r="S73" s="14">
        <v>72.38</v>
      </c>
      <c r="T73" s="25">
        <v>2</v>
      </c>
      <c r="U73" s="34">
        <v>7</v>
      </c>
    </row>
    <row r="74" spans="1:21" x14ac:dyDescent="0.25">
      <c r="A74" s="34">
        <v>8</v>
      </c>
      <c r="B74" s="13" t="s">
        <v>126</v>
      </c>
      <c r="C74" s="9">
        <v>589</v>
      </c>
      <c r="D74" s="9">
        <v>300</v>
      </c>
      <c r="E74" s="9">
        <v>16</v>
      </c>
      <c r="F74" s="9">
        <v>20.5</v>
      </c>
      <c r="G74" s="9">
        <v>548</v>
      </c>
      <c r="H74" s="9">
        <v>142</v>
      </c>
      <c r="I74" s="9">
        <v>28</v>
      </c>
      <c r="J74" s="9">
        <v>217.41</v>
      </c>
      <c r="K74" s="9">
        <v>170.7</v>
      </c>
      <c r="L74" s="9">
        <v>126193.28</v>
      </c>
      <c r="M74" s="9">
        <v>4285</v>
      </c>
      <c r="N74" s="9">
        <v>2438.84</v>
      </c>
      <c r="O74" s="9">
        <v>240.92</v>
      </c>
      <c r="P74" s="9">
        <v>9259.23</v>
      </c>
      <c r="Q74" s="9">
        <v>617.28</v>
      </c>
      <c r="R74" s="9">
        <v>483.58</v>
      </c>
      <c r="S74" s="14">
        <v>65.260000000000005</v>
      </c>
      <c r="T74" s="25">
        <v>2</v>
      </c>
      <c r="U74" s="34">
        <v>8</v>
      </c>
    </row>
    <row r="75" spans="1:21" ht="15.75" thickBot="1" x14ac:dyDescent="0.3">
      <c r="A75" s="35">
        <v>9</v>
      </c>
      <c r="B75" s="15" t="s">
        <v>134</v>
      </c>
      <c r="C75" s="16">
        <v>698</v>
      </c>
      <c r="D75" s="16">
        <v>300</v>
      </c>
      <c r="E75" s="16">
        <v>15</v>
      </c>
      <c r="F75" s="16">
        <v>23</v>
      </c>
      <c r="G75" s="16">
        <v>652</v>
      </c>
      <c r="H75" s="16">
        <v>142.5</v>
      </c>
      <c r="I75" s="16">
        <v>28</v>
      </c>
      <c r="J75" s="16">
        <v>242.53</v>
      </c>
      <c r="K75" s="16">
        <v>190.4</v>
      </c>
      <c r="L75" s="16">
        <v>198779.77</v>
      </c>
      <c r="M75" s="16">
        <v>5695.7</v>
      </c>
      <c r="N75" s="16">
        <v>3233.41</v>
      </c>
      <c r="O75" s="16">
        <v>286.29000000000002</v>
      </c>
      <c r="P75" s="16">
        <v>10382.92</v>
      </c>
      <c r="Q75" s="16">
        <v>692.19</v>
      </c>
      <c r="R75" s="16">
        <v>540.47</v>
      </c>
      <c r="S75" s="17">
        <v>65.430000000000007</v>
      </c>
      <c r="T75" s="37">
        <v>2</v>
      </c>
      <c r="U75" s="35">
        <v>9</v>
      </c>
    </row>
    <row r="76" spans="1:21" x14ac:dyDescent="0.25">
      <c r="A76" s="33">
        <v>1</v>
      </c>
      <c r="B76" s="10" t="s">
        <v>78</v>
      </c>
      <c r="C76" s="11">
        <v>204</v>
      </c>
      <c r="D76" s="11">
        <v>152</v>
      </c>
      <c r="E76" s="11">
        <v>9</v>
      </c>
      <c r="F76" s="11">
        <v>14</v>
      </c>
      <c r="G76" s="11">
        <v>176</v>
      </c>
      <c r="H76" s="11">
        <v>71.5</v>
      </c>
      <c r="I76" s="11">
        <v>13</v>
      </c>
      <c r="J76" s="11">
        <v>59.85</v>
      </c>
      <c r="K76" s="11">
        <v>47</v>
      </c>
      <c r="L76" s="11">
        <v>4362.01</v>
      </c>
      <c r="M76" s="11">
        <v>427.7</v>
      </c>
      <c r="N76" s="11">
        <v>243.18</v>
      </c>
      <c r="O76" s="11">
        <v>85.37</v>
      </c>
      <c r="P76" s="11">
        <v>821.37</v>
      </c>
      <c r="Q76" s="11">
        <v>108.08</v>
      </c>
      <c r="R76" s="11">
        <v>83.18</v>
      </c>
      <c r="S76" s="12">
        <v>37.049999999999997</v>
      </c>
      <c r="T76" s="36">
        <v>3</v>
      </c>
      <c r="U76" s="33">
        <v>1</v>
      </c>
    </row>
    <row r="77" spans="1:21" x14ac:dyDescent="0.25">
      <c r="A77" s="34">
        <v>2</v>
      </c>
      <c r="B77" s="13" t="s">
        <v>85</v>
      </c>
      <c r="C77" s="9">
        <v>256</v>
      </c>
      <c r="D77" s="9">
        <v>177</v>
      </c>
      <c r="E77" s="9">
        <v>10.5</v>
      </c>
      <c r="F77" s="9">
        <v>17</v>
      </c>
      <c r="G77" s="9">
        <v>222</v>
      </c>
      <c r="H77" s="9">
        <v>83.25</v>
      </c>
      <c r="I77" s="9">
        <v>16</v>
      </c>
      <c r="J77" s="9">
        <v>85.69</v>
      </c>
      <c r="K77" s="9">
        <v>67.3</v>
      </c>
      <c r="L77" s="9">
        <v>9819.49</v>
      </c>
      <c r="M77" s="9">
        <v>767.2</v>
      </c>
      <c r="N77" s="9">
        <v>436.06</v>
      </c>
      <c r="O77" s="9">
        <v>107.05</v>
      </c>
      <c r="P77" s="9">
        <v>1575.2</v>
      </c>
      <c r="Q77" s="9">
        <v>177.99</v>
      </c>
      <c r="R77" s="9">
        <v>137.18</v>
      </c>
      <c r="S77" s="14">
        <v>42.88</v>
      </c>
      <c r="T77" s="25">
        <v>3</v>
      </c>
      <c r="U77" s="34">
        <v>2</v>
      </c>
    </row>
    <row r="78" spans="1:21" x14ac:dyDescent="0.25">
      <c r="A78" s="34">
        <v>3</v>
      </c>
      <c r="B78" s="13" t="s">
        <v>92</v>
      </c>
      <c r="C78" s="9">
        <v>306</v>
      </c>
      <c r="D78" s="9">
        <v>203</v>
      </c>
      <c r="E78" s="9">
        <v>11</v>
      </c>
      <c r="F78" s="9">
        <v>18</v>
      </c>
      <c r="G78" s="9">
        <v>270</v>
      </c>
      <c r="H78" s="9">
        <v>96</v>
      </c>
      <c r="I78" s="9">
        <v>18</v>
      </c>
      <c r="J78" s="9">
        <v>105.56</v>
      </c>
      <c r="K78" s="9">
        <v>82.9</v>
      </c>
      <c r="L78" s="9">
        <v>17455.330000000002</v>
      </c>
      <c r="M78" s="9">
        <v>1140.9000000000001</v>
      </c>
      <c r="N78" s="9">
        <v>644.63</v>
      </c>
      <c r="O78" s="9">
        <v>128.59</v>
      </c>
      <c r="P78" s="9">
        <v>2515.46</v>
      </c>
      <c r="Q78" s="9">
        <v>247.83</v>
      </c>
      <c r="R78" s="9">
        <v>190.85</v>
      </c>
      <c r="S78" s="14">
        <v>48.82</v>
      </c>
      <c r="T78" s="25">
        <v>3</v>
      </c>
      <c r="U78" s="34">
        <v>3</v>
      </c>
    </row>
    <row r="79" spans="1:21" x14ac:dyDescent="0.25">
      <c r="A79" s="34">
        <v>4</v>
      </c>
      <c r="B79" s="13" t="s">
        <v>98</v>
      </c>
      <c r="C79" s="9">
        <v>347</v>
      </c>
      <c r="D79" s="9">
        <v>252</v>
      </c>
      <c r="E79" s="9">
        <v>11</v>
      </c>
      <c r="F79" s="9">
        <v>17.5</v>
      </c>
      <c r="G79" s="9">
        <v>312</v>
      </c>
      <c r="H79" s="9">
        <v>120.5</v>
      </c>
      <c r="I79" s="9">
        <v>20</v>
      </c>
      <c r="J79" s="9">
        <v>125.95</v>
      </c>
      <c r="K79" s="9">
        <v>98.9</v>
      </c>
      <c r="L79" s="9">
        <v>27535.21</v>
      </c>
      <c r="M79" s="9">
        <v>1587</v>
      </c>
      <c r="N79" s="9">
        <v>886.41</v>
      </c>
      <c r="O79" s="9">
        <v>147.86000000000001</v>
      </c>
      <c r="P79" s="9">
        <v>4674.8999999999996</v>
      </c>
      <c r="Q79" s="9">
        <v>371.02</v>
      </c>
      <c r="R79" s="9">
        <v>284.26</v>
      </c>
      <c r="S79" s="14">
        <v>60.92</v>
      </c>
      <c r="T79" s="25">
        <v>3</v>
      </c>
      <c r="U79" s="34">
        <v>4</v>
      </c>
    </row>
    <row r="80" spans="1:21" x14ac:dyDescent="0.25">
      <c r="A80" s="34">
        <v>5</v>
      </c>
      <c r="B80" s="13" t="s">
        <v>105</v>
      </c>
      <c r="C80" s="9">
        <v>397</v>
      </c>
      <c r="D80" s="9">
        <v>302</v>
      </c>
      <c r="E80" s="9">
        <v>12</v>
      </c>
      <c r="F80" s="9">
        <v>19.5</v>
      </c>
      <c r="G80" s="9">
        <v>358</v>
      </c>
      <c r="H80" s="9">
        <v>145</v>
      </c>
      <c r="I80" s="9">
        <v>22</v>
      </c>
      <c r="J80" s="9">
        <v>164.89</v>
      </c>
      <c r="K80" s="9">
        <v>129.4</v>
      </c>
      <c r="L80" s="9">
        <v>47846.38</v>
      </c>
      <c r="M80" s="9">
        <v>2410.4</v>
      </c>
      <c r="N80" s="9">
        <v>1339.96</v>
      </c>
      <c r="O80" s="9">
        <v>170.34</v>
      </c>
      <c r="P80" s="9">
        <v>8962.48</v>
      </c>
      <c r="Q80" s="9">
        <v>593.54</v>
      </c>
      <c r="R80" s="9">
        <v>453.33</v>
      </c>
      <c r="S80" s="14">
        <v>73.72</v>
      </c>
      <c r="T80" s="25">
        <v>3</v>
      </c>
      <c r="U80" s="34">
        <v>5</v>
      </c>
    </row>
    <row r="81" spans="1:21" x14ac:dyDescent="0.25">
      <c r="A81" s="34">
        <v>6</v>
      </c>
      <c r="B81" s="13" t="s">
        <v>119</v>
      </c>
      <c r="C81" s="9">
        <v>493</v>
      </c>
      <c r="D81" s="9">
        <v>300</v>
      </c>
      <c r="E81" s="9">
        <v>15.5</v>
      </c>
      <c r="F81" s="9">
        <v>20.5</v>
      </c>
      <c r="G81" s="9">
        <v>452</v>
      </c>
      <c r="H81" s="9">
        <v>142.25</v>
      </c>
      <c r="I81" s="9">
        <v>26</v>
      </c>
      <c r="J81" s="9">
        <v>198.86</v>
      </c>
      <c r="K81" s="9">
        <v>156.1</v>
      </c>
      <c r="L81" s="9">
        <v>83437.19</v>
      </c>
      <c r="M81" s="9">
        <v>3384.9</v>
      </c>
      <c r="N81" s="9">
        <v>1912.66</v>
      </c>
      <c r="O81" s="9">
        <v>204.83</v>
      </c>
      <c r="P81" s="9">
        <v>9251.07</v>
      </c>
      <c r="Q81" s="9">
        <v>616.74</v>
      </c>
      <c r="R81" s="9">
        <v>478.76</v>
      </c>
      <c r="S81" s="14">
        <v>68.209999999999994</v>
      </c>
      <c r="T81" s="25">
        <v>3</v>
      </c>
      <c r="U81" s="34">
        <v>6</v>
      </c>
    </row>
    <row r="82" spans="1:21" x14ac:dyDescent="0.25">
      <c r="A82" s="34">
        <v>7</v>
      </c>
      <c r="B82" s="13" t="s">
        <v>113</v>
      </c>
      <c r="C82" s="9">
        <v>452</v>
      </c>
      <c r="D82" s="9">
        <v>304</v>
      </c>
      <c r="E82" s="9">
        <v>15</v>
      </c>
      <c r="F82" s="9">
        <v>24</v>
      </c>
      <c r="G82" s="9">
        <v>404</v>
      </c>
      <c r="H82" s="9">
        <v>144.5</v>
      </c>
      <c r="I82" s="9">
        <v>24</v>
      </c>
      <c r="J82" s="9">
        <v>211.46</v>
      </c>
      <c r="K82" s="9">
        <v>166</v>
      </c>
      <c r="L82" s="9">
        <v>77050.83</v>
      </c>
      <c r="M82" s="9">
        <v>3409.3</v>
      </c>
      <c r="N82" s="9">
        <v>1915.99</v>
      </c>
      <c r="O82" s="9">
        <v>190.88</v>
      </c>
      <c r="P82" s="9">
        <v>11258.33</v>
      </c>
      <c r="Q82" s="9">
        <v>740.68</v>
      </c>
      <c r="R82" s="9">
        <v>569.04</v>
      </c>
      <c r="S82" s="14">
        <v>72.97</v>
      </c>
      <c r="T82" s="25">
        <v>3</v>
      </c>
      <c r="U82" s="34">
        <v>7</v>
      </c>
    </row>
    <row r="83" spans="1:21" x14ac:dyDescent="0.25">
      <c r="A83" s="34">
        <v>8</v>
      </c>
      <c r="B83" s="13" t="s">
        <v>127</v>
      </c>
      <c r="C83" s="9">
        <v>597</v>
      </c>
      <c r="D83" s="9">
        <v>300</v>
      </c>
      <c r="E83" s="9">
        <v>18</v>
      </c>
      <c r="F83" s="9">
        <v>24.5</v>
      </c>
      <c r="G83" s="9">
        <v>548</v>
      </c>
      <c r="H83" s="9">
        <v>141</v>
      </c>
      <c r="I83" s="9">
        <v>28</v>
      </c>
      <c r="J83" s="9">
        <v>252.37</v>
      </c>
      <c r="K83" s="9">
        <v>198.1</v>
      </c>
      <c r="L83" s="9">
        <v>150035.32</v>
      </c>
      <c r="M83" s="9">
        <v>5026.3</v>
      </c>
      <c r="N83" s="9">
        <v>2869.72</v>
      </c>
      <c r="O83" s="9">
        <v>243.82</v>
      </c>
      <c r="P83" s="9">
        <v>11069.15</v>
      </c>
      <c r="Q83" s="9">
        <v>737.94</v>
      </c>
      <c r="R83" s="9">
        <v>578.58000000000004</v>
      </c>
      <c r="S83" s="14">
        <v>66.23</v>
      </c>
      <c r="T83" s="25">
        <v>3</v>
      </c>
      <c r="U83" s="34">
        <v>8</v>
      </c>
    </row>
    <row r="84" spans="1:21" ht="15.75" thickBot="1" x14ac:dyDescent="0.3">
      <c r="A84" s="35">
        <v>9</v>
      </c>
      <c r="B84" s="15" t="s">
        <v>135</v>
      </c>
      <c r="C84" s="16">
        <v>707</v>
      </c>
      <c r="D84" s="16">
        <v>300</v>
      </c>
      <c r="E84" s="16">
        <v>18</v>
      </c>
      <c r="F84" s="16">
        <v>27.5</v>
      </c>
      <c r="G84" s="16">
        <v>652</v>
      </c>
      <c r="H84" s="16">
        <v>141</v>
      </c>
      <c r="I84" s="16">
        <v>28</v>
      </c>
      <c r="J84" s="16">
        <v>289.08999999999997</v>
      </c>
      <c r="K84" s="16">
        <v>226.9</v>
      </c>
      <c r="L84" s="16">
        <v>239021.1</v>
      </c>
      <c r="M84" s="16">
        <v>6761.6</v>
      </c>
      <c r="N84" s="16">
        <v>3867.01</v>
      </c>
      <c r="O84" s="16">
        <v>287.54000000000002</v>
      </c>
      <c r="P84" s="16">
        <v>12424.2</v>
      </c>
      <c r="Q84" s="16">
        <v>828.28</v>
      </c>
      <c r="R84" s="16">
        <v>650.29</v>
      </c>
      <c r="S84" s="17">
        <v>65.56</v>
      </c>
      <c r="T84" s="37">
        <v>3</v>
      </c>
      <c r="U84" s="35">
        <v>9</v>
      </c>
    </row>
    <row r="85" spans="1:21" x14ac:dyDescent="0.25">
      <c r="A85" s="33">
        <v>1</v>
      </c>
      <c r="B85" s="10" t="s">
        <v>79</v>
      </c>
      <c r="C85" s="11">
        <v>211</v>
      </c>
      <c r="D85" s="11">
        <v>155</v>
      </c>
      <c r="E85" s="11">
        <v>11</v>
      </c>
      <c r="F85" s="11">
        <v>17.5</v>
      </c>
      <c r="G85" s="11">
        <v>176</v>
      </c>
      <c r="H85" s="11">
        <v>72</v>
      </c>
      <c r="I85" s="11">
        <v>13</v>
      </c>
      <c r="J85" s="11">
        <v>75.06</v>
      </c>
      <c r="K85" s="11">
        <v>58.9</v>
      </c>
      <c r="L85" s="11">
        <v>5696.83</v>
      </c>
      <c r="M85" s="11">
        <v>540</v>
      </c>
      <c r="N85" s="11">
        <v>311.2</v>
      </c>
      <c r="O85" s="11">
        <v>87.12</v>
      </c>
      <c r="P85" s="11">
        <v>1089.19</v>
      </c>
      <c r="Q85" s="11">
        <v>140.54</v>
      </c>
      <c r="R85" s="11">
        <v>108.38</v>
      </c>
      <c r="S85" s="12">
        <v>38.090000000000003</v>
      </c>
      <c r="T85" s="36">
        <v>4</v>
      </c>
      <c r="U85" s="33">
        <v>1</v>
      </c>
    </row>
    <row r="86" spans="1:21" x14ac:dyDescent="0.25">
      <c r="A86" s="34">
        <v>2</v>
      </c>
      <c r="B86" s="13" t="s">
        <v>86</v>
      </c>
      <c r="C86" s="9">
        <v>264</v>
      </c>
      <c r="D86" s="9">
        <v>182</v>
      </c>
      <c r="E86" s="9">
        <v>13</v>
      </c>
      <c r="F86" s="9">
        <v>21</v>
      </c>
      <c r="G86" s="9">
        <v>222</v>
      </c>
      <c r="H86" s="9">
        <v>84.5</v>
      </c>
      <c r="I86" s="9">
        <v>16</v>
      </c>
      <c r="J86" s="9">
        <v>107.5</v>
      </c>
      <c r="K86" s="9">
        <v>84.4</v>
      </c>
      <c r="L86" s="9">
        <v>12751.44</v>
      </c>
      <c r="M86" s="9">
        <v>966</v>
      </c>
      <c r="N86" s="9">
        <v>556.26</v>
      </c>
      <c r="O86" s="9">
        <v>108.91</v>
      </c>
      <c r="P86" s="9">
        <v>2116.4899999999998</v>
      </c>
      <c r="Q86" s="9">
        <v>232.58</v>
      </c>
      <c r="R86" s="9">
        <v>179.7</v>
      </c>
      <c r="S86" s="14">
        <v>44.37</v>
      </c>
      <c r="T86" s="25">
        <v>4</v>
      </c>
      <c r="U86" s="34">
        <v>2</v>
      </c>
    </row>
    <row r="87" spans="1:21" x14ac:dyDescent="0.25">
      <c r="A87" s="34">
        <v>3</v>
      </c>
      <c r="B87" s="13" t="s">
        <v>93</v>
      </c>
      <c r="C87" s="9">
        <v>314</v>
      </c>
      <c r="D87" s="9">
        <v>206</v>
      </c>
      <c r="E87" s="9">
        <v>13</v>
      </c>
      <c r="F87" s="9">
        <v>22</v>
      </c>
      <c r="G87" s="9">
        <v>270</v>
      </c>
      <c r="H87" s="9">
        <v>96.5</v>
      </c>
      <c r="I87" s="9">
        <v>18</v>
      </c>
      <c r="J87" s="9">
        <v>128.52000000000001</v>
      </c>
      <c r="K87" s="9">
        <v>100.9</v>
      </c>
      <c r="L87" s="9">
        <v>21967.16</v>
      </c>
      <c r="M87" s="9">
        <v>1399.2</v>
      </c>
      <c r="N87" s="9">
        <v>798.35</v>
      </c>
      <c r="O87" s="9">
        <v>130.74</v>
      </c>
      <c r="P87" s="9">
        <v>3213.67</v>
      </c>
      <c r="Q87" s="9">
        <v>312.01</v>
      </c>
      <c r="R87" s="9">
        <v>240.56</v>
      </c>
      <c r="S87" s="14">
        <v>50</v>
      </c>
      <c r="T87" s="25">
        <v>4</v>
      </c>
      <c r="U87" s="34">
        <v>3</v>
      </c>
    </row>
    <row r="88" spans="1:21" x14ac:dyDescent="0.25">
      <c r="A88" s="34">
        <v>4</v>
      </c>
      <c r="B88" s="13" t="s">
        <v>99</v>
      </c>
      <c r="C88" s="9">
        <v>354</v>
      </c>
      <c r="D88" s="9">
        <v>254</v>
      </c>
      <c r="E88" s="9">
        <v>13</v>
      </c>
      <c r="F88" s="9">
        <v>21</v>
      </c>
      <c r="G88" s="9">
        <v>312</v>
      </c>
      <c r="H88" s="9">
        <v>120.5</v>
      </c>
      <c r="I88" s="9">
        <v>20</v>
      </c>
      <c r="J88" s="9">
        <v>150.66999999999999</v>
      </c>
      <c r="K88" s="9">
        <v>118.3</v>
      </c>
      <c r="L88" s="9">
        <v>33692.449999999997</v>
      </c>
      <c r="M88" s="9">
        <v>1903.5</v>
      </c>
      <c r="N88" s="9">
        <v>1072.31</v>
      </c>
      <c r="O88" s="9">
        <v>149.54</v>
      </c>
      <c r="P88" s="9">
        <v>5745.8</v>
      </c>
      <c r="Q88" s="9">
        <v>452.43</v>
      </c>
      <c r="R88" s="9">
        <v>347.18</v>
      </c>
      <c r="S88" s="14">
        <v>61.75</v>
      </c>
      <c r="T88" s="25">
        <v>4</v>
      </c>
      <c r="U88" s="34">
        <v>4</v>
      </c>
    </row>
    <row r="89" spans="1:21" x14ac:dyDescent="0.25">
      <c r="A89" s="34">
        <v>5</v>
      </c>
      <c r="B89" s="13" t="s">
        <v>106</v>
      </c>
      <c r="C89" s="9">
        <v>406</v>
      </c>
      <c r="D89" s="9">
        <v>304</v>
      </c>
      <c r="E89" s="9">
        <v>14.5</v>
      </c>
      <c r="F89" s="9">
        <v>24</v>
      </c>
      <c r="G89" s="9">
        <v>358</v>
      </c>
      <c r="H89" s="9">
        <v>144.75</v>
      </c>
      <c r="I89" s="9">
        <v>22</v>
      </c>
      <c r="J89" s="9">
        <v>201.98</v>
      </c>
      <c r="K89" s="9">
        <v>158.6</v>
      </c>
      <c r="L89" s="9">
        <v>60107.1</v>
      </c>
      <c r="M89" s="9">
        <v>2960.9</v>
      </c>
      <c r="N89" s="9">
        <v>1662</v>
      </c>
      <c r="O89" s="9">
        <v>172.51</v>
      </c>
      <c r="P89" s="9">
        <v>11253.74</v>
      </c>
      <c r="Q89" s="9">
        <v>740.38</v>
      </c>
      <c r="R89" s="9">
        <v>566.42999999999995</v>
      </c>
      <c r="S89" s="14">
        <v>74.64</v>
      </c>
      <c r="T89" s="25">
        <v>4</v>
      </c>
      <c r="U89" s="34">
        <v>5</v>
      </c>
    </row>
    <row r="90" spans="1:21" x14ac:dyDescent="0.25">
      <c r="A90" s="34">
        <v>7</v>
      </c>
      <c r="B90" s="13" t="s">
        <v>120</v>
      </c>
      <c r="C90" s="9">
        <v>499</v>
      </c>
      <c r="D90" s="9">
        <v>300</v>
      </c>
      <c r="E90" s="9">
        <v>16.5</v>
      </c>
      <c r="F90" s="9">
        <v>23.5</v>
      </c>
      <c r="G90" s="9">
        <v>452</v>
      </c>
      <c r="H90" s="9">
        <v>141.75</v>
      </c>
      <c r="I90" s="9">
        <v>26</v>
      </c>
      <c r="J90" s="9">
        <v>221.38</v>
      </c>
      <c r="K90" s="9">
        <v>173.8</v>
      </c>
      <c r="L90" s="9">
        <v>95277.59</v>
      </c>
      <c r="M90" s="9">
        <v>3818.7</v>
      </c>
      <c r="N90" s="9">
        <v>2161.4</v>
      </c>
      <c r="O90" s="9">
        <v>207.45</v>
      </c>
      <c r="P90" s="9">
        <v>10604.77</v>
      </c>
      <c r="Q90" s="9">
        <v>706.98</v>
      </c>
      <c r="R90" s="9">
        <v>548.21</v>
      </c>
      <c r="S90" s="14">
        <v>69.209999999999994</v>
      </c>
      <c r="T90" s="25">
        <v>4</v>
      </c>
      <c r="U90" s="34">
        <v>6</v>
      </c>
    </row>
    <row r="91" spans="1:21" x14ac:dyDescent="0.25">
      <c r="A91" s="34">
        <v>6</v>
      </c>
      <c r="B91" s="13" t="s">
        <v>114</v>
      </c>
      <c r="C91" s="9">
        <v>464</v>
      </c>
      <c r="D91" s="9">
        <v>308</v>
      </c>
      <c r="E91" s="9">
        <v>18</v>
      </c>
      <c r="F91" s="9">
        <v>30</v>
      </c>
      <c r="G91" s="9">
        <v>404</v>
      </c>
      <c r="H91" s="9">
        <v>145</v>
      </c>
      <c r="I91" s="9">
        <v>24</v>
      </c>
      <c r="J91" s="9">
        <v>262.45999999999998</v>
      </c>
      <c r="K91" s="9">
        <v>206</v>
      </c>
      <c r="L91" s="9">
        <v>98962.82</v>
      </c>
      <c r="M91" s="9">
        <v>4265.6000000000004</v>
      </c>
      <c r="N91" s="9">
        <v>2420.9299999999998</v>
      </c>
      <c r="O91" s="9">
        <v>194.18</v>
      </c>
      <c r="P91" s="9">
        <v>14639.89</v>
      </c>
      <c r="Q91" s="9">
        <v>950.64</v>
      </c>
      <c r="R91" s="9">
        <v>731.39</v>
      </c>
      <c r="S91" s="14">
        <v>74.69</v>
      </c>
      <c r="T91" s="25">
        <v>4</v>
      </c>
      <c r="U91" s="34">
        <v>7</v>
      </c>
    </row>
    <row r="92" spans="1:21" x14ac:dyDescent="0.25">
      <c r="A92" s="34">
        <v>8</v>
      </c>
      <c r="B92" s="13" t="s">
        <v>128</v>
      </c>
      <c r="C92" s="9">
        <v>605</v>
      </c>
      <c r="D92" s="9">
        <v>300</v>
      </c>
      <c r="E92" s="9">
        <v>20</v>
      </c>
      <c r="F92" s="9">
        <v>28.5</v>
      </c>
      <c r="G92" s="9">
        <v>548</v>
      </c>
      <c r="H92" s="9">
        <v>140</v>
      </c>
      <c r="I92" s="9">
        <v>28</v>
      </c>
      <c r="J92" s="9">
        <v>287.33</v>
      </c>
      <c r="K92" s="9">
        <v>225.6</v>
      </c>
      <c r="L92" s="9">
        <v>174450.48</v>
      </c>
      <c r="M92" s="9">
        <v>5767</v>
      </c>
      <c r="N92" s="9">
        <v>3305.39</v>
      </c>
      <c r="O92" s="9">
        <v>246.4</v>
      </c>
      <c r="P92" s="9">
        <v>12881.17</v>
      </c>
      <c r="Q92" s="9">
        <v>858.74</v>
      </c>
      <c r="R92" s="9">
        <v>674.12</v>
      </c>
      <c r="S92" s="14">
        <v>66.959999999999994</v>
      </c>
      <c r="T92" s="25">
        <v>4</v>
      </c>
      <c r="U92" s="34">
        <v>8</v>
      </c>
    </row>
    <row r="93" spans="1:21" ht="15.75" thickBot="1" x14ac:dyDescent="0.3">
      <c r="A93" s="35">
        <v>9</v>
      </c>
      <c r="B93" s="15" t="s">
        <v>136</v>
      </c>
      <c r="C93" s="16">
        <v>715</v>
      </c>
      <c r="D93" s="16">
        <v>300</v>
      </c>
      <c r="E93" s="16">
        <v>20.5</v>
      </c>
      <c r="F93" s="16">
        <v>31.5</v>
      </c>
      <c r="G93" s="16">
        <v>652</v>
      </c>
      <c r="H93" s="16">
        <v>139.75</v>
      </c>
      <c r="I93" s="16">
        <v>28</v>
      </c>
      <c r="J93" s="16">
        <v>329.39</v>
      </c>
      <c r="K93" s="16">
        <v>258.60000000000002</v>
      </c>
      <c r="L93" s="16">
        <v>275127.01</v>
      </c>
      <c r="M93" s="16">
        <v>7695.9</v>
      </c>
      <c r="N93" s="16">
        <v>4426.46</v>
      </c>
      <c r="O93" s="16">
        <v>289.01</v>
      </c>
      <c r="P93" s="16">
        <v>14242</v>
      </c>
      <c r="Q93" s="16">
        <v>949.47</v>
      </c>
      <c r="R93" s="16">
        <v>748.55</v>
      </c>
      <c r="S93" s="17">
        <v>65.760000000000005</v>
      </c>
      <c r="T93" s="37">
        <v>4</v>
      </c>
      <c r="U93" s="35">
        <v>9</v>
      </c>
    </row>
    <row r="94" spans="1:21" x14ac:dyDescent="0.25">
      <c r="A94" s="33">
        <v>1</v>
      </c>
      <c r="B94" s="10" t="s">
        <v>80</v>
      </c>
      <c r="C94" s="11">
        <v>218</v>
      </c>
      <c r="D94" s="11">
        <v>157</v>
      </c>
      <c r="E94" s="11">
        <v>13</v>
      </c>
      <c r="F94" s="11">
        <v>21</v>
      </c>
      <c r="G94" s="11">
        <v>176</v>
      </c>
      <c r="H94" s="11">
        <v>72</v>
      </c>
      <c r="I94" s="11">
        <v>13</v>
      </c>
      <c r="J94" s="11">
        <v>90.27</v>
      </c>
      <c r="K94" s="11">
        <v>70.900000000000006</v>
      </c>
      <c r="L94" s="11">
        <v>7117.64</v>
      </c>
      <c r="M94" s="11">
        <v>653</v>
      </c>
      <c r="N94" s="11">
        <v>381.26</v>
      </c>
      <c r="O94" s="11">
        <v>88.8</v>
      </c>
      <c r="P94" s="11">
        <v>1359.05</v>
      </c>
      <c r="Q94" s="11">
        <v>173.13</v>
      </c>
      <c r="R94" s="11">
        <v>133.81</v>
      </c>
      <c r="S94" s="12">
        <v>38.799999999999997</v>
      </c>
      <c r="T94" s="36">
        <v>5</v>
      </c>
      <c r="U94" s="33">
        <v>1</v>
      </c>
    </row>
    <row r="95" spans="1:21" x14ac:dyDescent="0.25">
      <c r="A95" s="34">
        <v>2</v>
      </c>
      <c r="B95" s="13" t="s">
        <v>87</v>
      </c>
      <c r="C95" s="9">
        <v>274</v>
      </c>
      <c r="D95" s="9">
        <v>184</v>
      </c>
      <c r="E95" s="9">
        <v>16</v>
      </c>
      <c r="F95" s="9">
        <v>26</v>
      </c>
      <c r="G95" s="9">
        <v>222</v>
      </c>
      <c r="H95" s="9">
        <v>84</v>
      </c>
      <c r="I95" s="9">
        <v>16</v>
      </c>
      <c r="J95" s="9">
        <v>133.4</v>
      </c>
      <c r="K95" s="9">
        <v>104.7</v>
      </c>
      <c r="L95" s="9">
        <v>16478.259999999998</v>
      </c>
      <c r="M95" s="9">
        <v>1202.8</v>
      </c>
      <c r="N95" s="9">
        <v>703.59</v>
      </c>
      <c r="O95" s="9">
        <v>111.14</v>
      </c>
      <c r="P95" s="9">
        <v>2710.17</v>
      </c>
      <c r="Q95" s="9">
        <v>294.58</v>
      </c>
      <c r="R95" s="9">
        <v>228.44</v>
      </c>
      <c r="S95" s="14">
        <v>45.07</v>
      </c>
      <c r="T95" s="25">
        <v>5</v>
      </c>
      <c r="U95" s="34">
        <v>2</v>
      </c>
    </row>
    <row r="96" spans="1:21" x14ac:dyDescent="0.25">
      <c r="A96" s="34">
        <v>3</v>
      </c>
      <c r="B96" s="13" t="s">
        <v>94</v>
      </c>
      <c r="C96" s="9">
        <v>326</v>
      </c>
      <c r="D96" s="9">
        <v>208</v>
      </c>
      <c r="E96" s="9">
        <v>16</v>
      </c>
      <c r="F96" s="9">
        <v>28</v>
      </c>
      <c r="G96" s="9">
        <v>270</v>
      </c>
      <c r="H96" s="9">
        <v>96</v>
      </c>
      <c r="I96" s="9">
        <v>18</v>
      </c>
      <c r="J96" s="9">
        <v>162.46</v>
      </c>
      <c r="K96" s="9">
        <v>127.5</v>
      </c>
      <c r="L96" s="9">
        <v>29037.68</v>
      </c>
      <c r="M96" s="9">
        <v>1781.5</v>
      </c>
      <c r="N96" s="9">
        <v>1031.79</v>
      </c>
      <c r="O96" s="9">
        <v>133.69</v>
      </c>
      <c r="P96" s="9">
        <v>4213.04</v>
      </c>
      <c r="Q96" s="9">
        <v>405.1</v>
      </c>
      <c r="R96" s="9">
        <v>313.16000000000003</v>
      </c>
      <c r="S96" s="14">
        <v>50.92</v>
      </c>
      <c r="T96" s="25">
        <v>5</v>
      </c>
      <c r="U96" s="34">
        <v>3</v>
      </c>
    </row>
    <row r="97" spans="1:21" x14ac:dyDescent="0.25">
      <c r="A97" s="34">
        <v>4</v>
      </c>
      <c r="B97" s="13" t="s">
        <v>100</v>
      </c>
      <c r="C97" s="9">
        <v>364</v>
      </c>
      <c r="D97" s="9">
        <v>258</v>
      </c>
      <c r="E97" s="9">
        <v>16</v>
      </c>
      <c r="F97" s="9">
        <v>26</v>
      </c>
      <c r="G97" s="9">
        <v>312</v>
      </c>
      <c r="H97" s="9">
        <v>121</v>
      </c>
      <c r="I97" s="9">
        <v>20</v>
      </c>
      <c r="J97" s="9">
        <v>187.51</v>
      </c>
      <c r="K97" s="9">
        <v>147.19999999999999</v>
      </c>
      <c r="L97" s="9">
        <v>43231.44</v>
      </c>
      <c r="M97" s="9">
        <v>2375.4</v>
      </c>
      <c r="N97" s="9">
        <v>1354.36</v>
      </c>
      <c r="O97" s="9">
        <v>151.84</v>
      </c>
      <c r="P97" s="9">
        <v>7458.32</v>
      </c>
      <c r="Q97" s="9">
        <v>578.16</v>
      </c>
      <c r="R97" s="9">
        <v>444.79</v>
      </c>
      <c r="S97" s="14">
        <v>63.07</v>
      </c>
      <c r="T97" s="25">
        <v>5</v>
      </c>
      <c r="U97" s="34">
        <v>4</v>
      </c>
    </row>
    <row r="98" spans="1:21" x14ac:dyDescent="0.25">
      <c r="A98" s="34">
        <v>5</v>
      </c>
      <c r="B98" s="13" t="s">
        <v>107</v>
      </c>
      <c r="C98" s="9">
        <v>418</v>
      </c>
      <c r="D98" s="9">
        <v>309</v>
      </c>
      <c r="E98" s="9">
        <v>17.5</v>
      </c>
      <c r="F98" s="9">
        <v>30</v>
      </c>
      <c r="G98" s="9">
        <v>358</v>
      </c>
      <c r="H98" s="9">
        <v>145.75</v>
      </c>
      <c r="I98" s="9">
        <v>22</v>
      </c>
      <c r="J98" s="9">
        <v>252.2</v>
      </c>
      <c r="K98" s="9">
        <v>198</v>
      </c>
      <c r="L98" s="9">
        <v>77867.25</v>
      </c>
      <c r="M98" s="9">
        <v>3725.7</v>
      </c>
      <c r="N98" s="9">
        <v>2114.9</v>
      </c>
      <c r="O98" s="9">
        <v>175.71</v>
      </c>
      <c r="P98" s="9">
        <v>14776.27</v>
      </c>
      <c r="Q98" s="9">
        <v>956.39</v>
      </c>
      <c r="R98" s="9">
        <v>732.65</v>
      </c>
      <c r="S98" s="14">
        <v>76.540000000000006</v>
      </c>
      <c r="T98" s="25">
        <v>5</v>
      </c>
      <c r="U98" s="34">
        <v>5</v>
      </c>
    </row>
    <row r="99" spans="1:21" x14ac:dyDescent="0.25">
      <c r="A99" s="34">
        <v>6</v>
      </c>
      <c r="B99" s="13" t="s">
        <v>121</v>
      </c>
      <c r="C99" s="9">
        <v>508</v>
      </c>
      <c r="D99" s="9">
        <v>302</v>
      </c>
      <c r="E99" s="9">
        <v>19</v>
      </c>
      <c r="F99" s="9">
        <v>28</v>
      </c>
      <c r="G99" s="9">
        <v>452</v>
      </c>
      <c r="H99" s="9">
        <v>141.5</v>
      </c>
      <c r="I99" s="9">
        <v>26</v>
      </c>
      <c r="J99" s="9">
        <v>260.8</v>
      </c>
      <c r="K99" s="9">
        <v>204.7</v>
      </c>
      <c r="L99" s="9">
        <v>114959.83</v>
      </c>
      <c r="M99" s="9">
        <v>4526</v>
      </c>
      <c r="N99" s="9">
        <v>2578.5500000000002</v>
      </c>
      <c r="O99" s="9">
        <v>209.95</v>
      </c>
      <c r="P99" s="9">
        <v>12894.5</v>
      </c>
      <c r="Q99" s="9">
        <v>853.94</v>
      </c>
      <c r="R99" s="9">
        <v>663.27</v>
      </c>
      <c r="S99" s="14">
        <v>70.31</v>
      </c>
      <c r="T99" s="25">
        <v>5</v>
      </c>
      <c r="U99" s="34">
        <v>6</v>
      </c>
    </row>
    <row r="100" spans="1:21" x14ac:dyDescent="0.25">
      <c r="A100" s="34">
        <v>7</v>
      </c>
      <c r="B100" s="13" t="s">
        <v>115</v>
      </c>
      <c r="C100" s="9">
        <v>476</v>
      </c>
      <c r="D100" s="9">
        <v>310</v>
      </c>
      <c r="E100" s="9">
        <v>21</v>
      </c>
      <c r="F100" s="9">
        <v>36</v>
      </c>
      <c r="G100" s="9">
        <v>404</v>
      </c>
      <c r="H100" s="9">
        <v>144.5</v>
      </c>
      <c r="I100" s="9">
        <v>24</v>
      </c>
      <c r="J100" s="9">
        <v>312.98</v>
      </c>
      <c r="K100" s="9">
        <v>245.7</v>
      </c>
      <c r="L100" s="9">
        <v>121722.09</v>
      </c>
      <c r="M100" s="9">
        <v>5114.3999999999996</v>
      </c>
      <c r="N100" s="9">
        <v>2932.26</v>
      </c>
      <c r="O100" s="9">
        <v>197.21</v>
      </c>
      <c r="P100" s="9">
        <v>17919.22</v>
      </c>
      <c r="Q100" s="9">
        <v>1156.08</v>
      </c>
      <c r="R100" s="9">
        <v>891.09</v>
      </c>
      <c r="S100" s="14">
        <v>75.67</v>
      </c>
      <c r="T100" s="25">
        <v>5</v>
      </c>
      <c r="U100" s="34">
        <v>7</v>
      </c>
    </row>
    <row r="101" spans="1:21" x14ac:dyDescent="0.25">
      <c r="A101" s="34">
        <v>8</v>
      </c>
      <c r="B101" s="13" t="s">
        <v>129</v>
      </c>
      <c r="C101" s="9">
        <v>616</v>
      </c>
      <c r="D101" s="9">
        <v>302</v>
      </c>
      <c r="E101" s="9">
        <v>23</v>
      </c>
      <c r="F101" s="9">
        <v>34</v>
      </c>
      <c r="G101" s="9">
        <v>548</v>
      </c>
      <c r="H101" s="9">
        <v>139.5</v>
      </c>
      <c r="I101" s="9">
        <v>28</v>
      </c>
      <c r="J101" s="9">
        <v>338.13</v>
      </c>
      <c r="K101" s="9">
        <v>265.39999999999998</v>
      </c>
      <c r="L101" s="9">
        <v>210467.04</v>
      </c>
      <c r="M101" s="9">
        <v>6833.4</v>
      </c>
      <c r="N101" s="9">
        <v>3941.46</v>
      </c>
      <c r="O101" s="9">
        <v>249.49</v>
      </c>
      <c r="P101" s="9">
        <v>15686.68</v>
      </c>
      <c r="Q101" s="9">
        <v>1038.8499999999999</v>
      </c>
      <c r="R101" s="9">
        <v>817.44</v>
      </c>
      <c r="S101" s="14">
        <v>68.11</v>
      </c>
      <c r="T101" s="25">
        <v>5</v>
      </c>
      <c r="U101" s="34">
        <v>8</v>
      </c>
    </row>
    <row r="102" spans="1:21" ht="15.75" thickBot="1" x14ac:dyDescent="0.3">
      <c r="A102" s="35">
        <v>9</v>
      </c>
      <c r="B102" s="15" t="s">
        <v>137</v>
      </c>
      <c r="C102" s="16">
        <v>725</v>
      </c>
      <c r="D102" s="16">
        <v>300</v>
      </c>
      <c r="E102" s="16">
        <v>23</v>
      </c>
      <c r="F102" s="16">
        <v>36.5</v>
      </c>
      <c r="G102" s="16">
        <v>652</v>
      </c>
      <c r="H102" s="16">
        <v>138.5</v>
      </c>
      <c r="I102" s="16">
        <v>28</v>
      </c>
      <c r="J102" s="16">
        <v>375.69</v>
      </c>
      <c r="K102" s="16">
        <v>294.89999999999998</v>
      </c>
      <c r="L102" s="16">
        <v>319781.96000000002</v>
      </c>
      <c r="M102" s="16">
        <v>8821.6</v>
      </c>
      <c r="N102" s="16">
        <v>5099.3</v>
      </c>
      <c r="O102" s="16">
        <v>291.75</v>
      </c>
      <c r="P102" s="16">
        <v>16514.18</v>
      </c>
      <c r="Q102" s="16">
        <v>1100.95</v>
      </c>
      <c r="R102" s="16">
        <v>870.34</v>
      </c>
      <c r="S102" s="17">
        <v>66.3</v>
      </c>
      <c r="T102" s="37">
        <v>5</v>
      </c>
      <c r="U102" s="35">
        <v>9</v>
      </c>
    </row>
    <row r="103" spans="1:21" x14ac:dyDescent="0.25">
      <c r="A103" s="33">
        <v>1</v>
      </c>
      <c r="B103" s="10" t="s">
        <v>81</v>
      </c>
      <c r="C103" s="11">
        <v>228</v>
      </c>
      <c r="D103" s="11">
        <v>159</v>
      </c>
      <c r="E103" s="11">
        <v>16</v>
      </c>
      <c r="F103" s="11">
        <v>26</v>
      </c>
      <c r="G103" s="11">
        <v>176</v>
      </c>
      <c r="H103" s="11">
        <v>71.5</v>
      </c>
      <c r="I103" s="11">
        <v>13</v>
      </c>
      <c r="J103" s="11">
        <v>112.29</v>
      </c>
      <c r="K103" s="11">
        <v>88.2</v>
      </c>
      <c r="L103" s="11">
        <v>9312.7999999999993</v>
      </c>
      <c r="M103" s="11">
        <v>816.9</v>
      </c>
      <c r="N103" s="11">
        <v>485.66</v>
      </c>
      <c r="O103" s="11">
        <v>91.07</v>
      </c>
      <c r="P103" s="11">
        <v>1749.68</v>
      </c>
      <c r="Q103" s="11">
        <v>220.09</v>
      </c>
      <c r="R103" s="11">
        <v>170.75</v>
      </c>
      <c r="S103" s="12">
        <v>39.47</v>
      </c>
      <c r="T103" s="36">
        <v>6</v>
      </c>
      <c r="U103" s="33">
        <v>1</v>
      </c>
    </row>
    <row r="104" spans="1:21" x14ac:dyDescent="0.25">
      <c r="A104" s="34">
        <v>2</v>
      </c>
      <c r="B104" s="13" t="s">
        <v>88</v>
      </c>
      <c r="C104" s="9">
        <v>286</v>
      </c>
      <c r="D104" s="9">
        <v>186</v>
      </c>
      <c r="E104" s="9">
        <v>19</v>
      </c>
      <c r="F104" s="9">
        <v>32</v>
      </c>
      <c r="G104" s="9">
        <v>222</v>
      </c>
      <c r="H104" s="9">
        <v>83.5</v>
      </c>
      <c r="I104" s="9">
        <v>16</v>
      </c>
      <c r="J104" s="9">
        <v>163.41999999999999</v>
      </c>
      <c r="K104" s="9">
        <v>128.30000000000001</v>
      </c>
      <c r="L104" s="9">
        <v>21287.68</v>
      </c>
      <c r="M104" s="9">
        <v>1488.7</v>
      </c>
      <c r="N104" s="9">
        <v>884.76</v>
      </c>
      <c r="O104" s="9">
        <v>114.13</v>
      </c>
      <c r="P104" s="9">
        <v>3448.57</v>
      </c>
      <c r="Q104" s="9">
        <v>370.81</v>
      </c>
      <c r="R104" s="9">
        <v>288.22000000000003</v>
      </c>
      <c r="S104" s="14">
        <v>45.94</v>
      </c>
      <c r="T104" s="25">
        <v>6</v>
      </c>
      <c r="U104" s="34">
        <v>2</v>
      </c>
    </row>
    <row r="105" spans="1:21" x14ac:dyDescent="0.25">
      <c r="A105" s="34">
        <v>3</v>
      </c>
      <c r="B105" s="13" t="s">
        <v>95</v>
      </c>
      <c r="C105" s="9">
        <v>342</v>
      </c>
      <c r="D105" s="9">
        <v>210</v>
      </c>
      <c r="E105" s="9">
        <v>20</v>
      </c>
      <c r="F105" s="9">
        <v>36</v>
      </c>
      <c r="G105" s="9">
        <v>270</v>
      </c>
      <c r="H105" s="9">
        <v>95</v>
      </c>
      <c r="I105" s="9">
        <v>18</v>
      </c>
      <c r="J105" s="9">
        <v>207.98</v>
      </c>
      <c r="K105" s="9">
        <v>163.30000000000001</v>
      </c>
      <c r="L105" s="9">
        <v>39315.660000000003</v>
      </c>
      <c r="M105" s="9">
        <v>2299.1999999999998</v>
      </c>
      <c r="N105" s="9">
        <v>1357.14</v>
      </c>
      <c r="O105" s="9">
        <v>137.49</v>
      </c>
      <c r="P105" s="9">
        <v>5580.38</v>
      </c>
      <c r="Q105" s="9">
        <v>531.47</v>
      </c>
      <c r="R105" s="9">
        <v>412.35</v>
      </c>
      <c r="S105" s="14">
        <v>51.8</v>
      </c>
      <c r="T105" s="25">
        <v>6</v>
      </c>
      <c r="U105" s="34">
        <v>3</v>
      </c>
    </row>
    <row r="106" spans="1:21" x14ac:dyDescent="0.25">
      <c r="A106" s="34">
        <v>4</v>
      </c>
      <c r="B106" s="13" t="s">
        <v>101</v>
      </c>
      <c r="C106" s="9">
        <v>376</v>
      </c>
      <c r="D106" s="9">
        <v>260</v>
      </c>
      <c r="E106" s="9">
        <v>19</v>
      </c>
      <c r="F106" s="9">
        <v>32</v>
      </c>
      <c r="G106" s="9">
        <v>312</v>
      </c>
      <c r="H106" s="9">
        <v>120.5</v>
      </c>
      <c r="I106" s="9">
        <v>20</v>
      </c>
      <c r="J106" s="9">
        <v>229.11</v>
      </c>
      <c r="K106" s="9">
        <v>179.9</v>
      </c>
      <c r="L106" s="9">
        <v>54967.48</v>
      </c>
      <c r="M106" s="9">
        <v>2923.8</v>
      </c>
      <c r="N106" s="9">
        <v>1688.25</v>
      </c>
      <c r="O106" s="9">
        <v>154.88999999999999</v>
      </c>
      <c r="P106" s="9">
        <v>9398.8799999999992</v>
      </c>
      <c r="Q106" s="9">
        <v>722.99</v>
      </c>
      <c r="R106" s="9">
        <v>557.28</v>
      </c>
      <c r="S106" s="14">
        <v>64.05</v>
      </c>
      <c r="T106" s="25">
        <v>6</v>
      </c>
      <c r="U106" s="34">
        <v>4</v>
      </c>
    </row>
    <row r="107" spans="1:21" x14ac:dyDescent="0.25">
      <c r="A107" s="34">
        <v>5</v>
      </c>
      <c r="B107" s="13" t="s">
        <v>108</v>
      </c>
      <c r="C107" s="9">
        <v>430</v>
      </c>
      <c r="D107" s="9">
        <v>311</v>
      </c>
      <c r="E107" s="9">
        <v>21</v>
      </c>
      <c r="F107" s="9">
        <v>36</v>
      </c>
      <c r="G107" s="9">
        <v>358</v>
      </c>
      <c r="H107" s="9">
        <v>145</v>
      </c>
      <c r="I107" s="9">
        <v>22</v>
      </c>
      <c r="J107" s="9">
        <v>303.25</v>
      </c>
      <c r="K107" s="9">
        <v>238.1</v>
      </c>
      <c r="L107" s="9">
        <v>96432.24</v>
      </c>
      <c r="M107" s="9">
        <v>4485.2</v>
      </c>
      <c r="N107" s="9">
        <v>2578.21</v>
      </c>
      <c r="O107" s="9">
        <v>178.32</v>
      </c>
      <c r="P107" s="9">
        <v>18086.349999999999</v>
      </c>
      <c r="Q107" s="9">
        <v>1163.1099999999999</v>
      </c>
      <c r="R107" s="9">
        <v>893.43</v>
      </c>
      <c r="S107" s="14">
        <v>77.23</v>
      </c>
      <c r="T107" s="25">
        <v>6</v>
      </c>
      <c r="U107" s="34">
        <v>5</v>
      </c>
    </row>
    <row r="108" spans="1:21" x14ac:dyDescent="0.25">
      <c r="A108" s="34">
        <v>6</v>
      </c>
      <c r="B108" s="13" t="s">
        <v>122</v>
      </c>
      <c r="C108" s="9">
        <v>518</v>
      </c>
      <c r="D108" s="9">
        <v>310</v>
      </c>
      <c r="E108" s="9">
        <v>22</v>
      </c>
      <c r="F108" s="9">
        <v>33</v>
      </c>
      <c r="G108" s="9">
        <v>452</v>
      </c>
      <c r="H108" s="9">
        <v>144</v>
      </c>
      <c r="I108" s="9">
        <v>26</v>
      </c>
      <c r="J108" s="9">
        <v>309.83999999999997</v>
      </c>
      <c r="K108" s="9">
        <v>243.2</v>
      </c>
      <c r="L108" s="9">
        <v>140248.12</v>
      </c>
      <c r="M108" s="9">
        <v>5415</v>
      </c>
      <c r="N108" s="9">
        <v>3106.5</v>
      </c>
      <c r="O108" s="9">
        <v>212.75</v>
      </c>
      <c r="P108" s="9">
        <v>16442.93</v>
      </c>
      <c r="Q108" s="9">
        <v>1060.83</v>
      </c>
      <c r="R108" s="9">
        <v>825.05</v>
      </c>
      <c r="S108" s="14">
        <v>72.849999999999994</v>
      </c>
      <c r="T108" s="25">
        <v>6</v>
      </c>
      <c r="U108" s="34">
        <v>6</v>
      </c>
    </row>
    <row r="109" spans="1:21" x14ac:dyDescent="0.25">
      <c r="A109" s="34">
        <v>7</v>
      </c>
      <c r="B109" s="13" t="s">
        <v>116</v>
      </c>
      <c r="C109" s="9">
        <v>492</v>
      </c>
      <c r="D109" s="9">
        <v>312</v>
      </c>
      <c r="E109" s="9">
        <v>25</v>
      </c>
      <c r="F109" s="9">
        <v>44</v>
      </c>
      <c r="G109" s="9">
        <v>404</v>
      </c>
      <c r="H109" s="9">
        <v>143.5</v>
      </c>
      <c r="I109" s="9">
        <v>24</v>
      </c>
      <c r="J109" s="9">
        <v>380.5</v>
      </c>
      <c r="K109" s="9">
        <v>298.7</v>
      </c>
      <c r="L109" s="9">
        <v>153856.39000000001</v>
      </c>
      <c r="M109" s="9">
        <v>6254.3</v>
      </c>
      <c r="N109" s="9">
        <v>3633.74</v>
      </c>
      <c r="O109" s="9">
        <v>201.08</v>
      </c>
      <c r="P109" s="9">
        <v>22341.69</v>
      </c>
      <c r="Q109" s="9">
        <v>1432.16</v>
      </c>
      <c r="R109" s="9">
        <v>1106.76</v>
      </c>
      <c r="S109" s="14">
        <v>76.63</v>
      </c>
      <c r="T109" s="25">
        <v>6</v>
      </c>
      <c r="U109" s="34">
        <v>7</v>
      </c>
    </row>
    <row r="110" spans="1:21" x14ac:dyDescent="0.25">
      <c r="A110" s="34">
        <v>8</v>
      </c>
      <c r="B110" s="13" t="s">
        <v>130</v>
      </c>
      <c r="C110" s="9">
        <v>630</v>
      </c>
      <c r="D110" s="9">
        <v>315</v>
      </c>
      <c r="E110" s="9">
        <v>27</v>
      </c>
      <c r="F110" s="9">
        <v>41</v>
      </c>
      <c r="G110" s="9">
        <v>548</v>
      </c>
      <c r="H110" s="9">
        <v>144</v>
      </c>
      <c r="I110" s="9">
        <v>28</v>
      </c>
      <c r="J110" s="9">
        <v>412.99</v>
      </c>
      <c r="K110" s="9">
        <v>324.2</v>
      </c>
      <c r="L110" s="9">
        <v>266239.93</v>
      </c>
      <c r="M110" s="9">
        <v>8452.1</v>
      </c>
      <c r="N110" s="9">
        <v>4907.09</v>
      </c>
      <c r="O110" s="9">
        <v>253.9</v>
      </c>
      <c r="P110" s="9">
        <v>21476.18</v>
      </c>
      <c r="Q110" s="9">
        <v>1363.57</v>
      </c>
      <c r="R110" s="9">
        <v>1073.6400000000001</v>
      </c>
      <c r="S110" s="14">
        <v>72.11</v>
      </c>
      <c r="T110" s="25">
        <v>6</v>
      </c>
      <c r="U110" s="34">
        <v>8</v>
      </c>
    </row>
    <row r="111" spans="1:21" ht="15.75" thickBot="1" x14ac:dyDescent="0.3">
      <c r="A111" s="35">
        <v>9</v>
      </c>
      <c r="B111" s="15" t="s">
        <v>138</v>
      </c>
      <c r="C111" s="16">
        <v>740</v>
      </c>
      <c r="D111" s="16">
        <v>313</v>
      </c>
      <c r="E111" s="16">
        <v>27</v>
      </c>
      <c r="F111" s="16">
        <v>44</v>
      </c>
      <c r="G111" s="16">
        <v>652</v>
      </c>
      <c r="H111" s="16">
        <v>143</v>
      </c>
      <c r="I111" s="16">
        <v>28</v>
      </c>
      <c r="J111" s="16">
        <v>458.21</v>
      </c>
      <c r="K111" s="16">
        <v>359.7</v>
      </c>
      <c r="L111" s="16">
        <v>403258.33</v>
      </c>
      <c r="M111" s="16">
        <v>10898.9</v>
      </c>
      <c r="N111" s="16">
        <v>6334.98</v>
      </c>
      <c r="O111" s="16">
        <v>296.66000000000003</v>
      </c>
      <c r="P111" s="16">
        <v>22622.21</v>
      </c>
      <c r="Q111" s="16">
        <v>1445.51</v>
      </c>
      <c r="R111" s="16">
        <v>1143.72</v>
      </c>
      <c r="S111" s="17">
        <v>70.260000000000005</v>
      </c>
      <c r="T111" s="37">
        <v>6</v>
      </c>
      <c r="U111" s="35">
        <v>9</v>
      </c>
    </row>
    <row r="112" spans="1:21" x14ac:dyDescent="0.25">
      <c r="A112" s="33">
        <v>1</v>
      </c>
      <c r="B112" s="10" t="s">
        <v>102</v>
      </c>
      <c r="C112" s="11">
        <v>392</v>
      </c>
      <c r="D112" s="11">
        <v>262</v>
      </c>
      <c r="E112" s="11">
        <v>23</v>
      </c>
      <c r="F112" s="11">
        <v>40</v>
      </c>
      <c r="G112" s="11">
        <v>312</v>
      </c>
      <c r="H112" s="11">
        <v>119.5</v>
      </c>
      <c r="I112" s="11">
        <v>20</v>
      </c>
      <c r="J112" s="11">
        <v>284.79000000000002</v>
      </c>
      <c r="K112" s="11">
        <v>223.6</v>
      </c>
      <c r="L112" s="11">
        <v>71815.25</v>
      </c>
      <c r="M112" s="11">
        <v>3664</v>
      </c>
      <c r="N112" s="11">
        <v>2150.36</v>
      </c>
      <c r="O112" s="11">
        <v>158.80000000000001</v>
      </c>
      <c r="P112" s="11">
        <v>12030.69</v>
      </c>
      <c r="Q112" s="11">
        <v>918.37</v>
      </c>
      <c r="R112" s="11">
        <v>709.81</v>
      </c>
      <c r="S112" s="12">
        <v>65</v>
      </c>
      <c r="T112" s="36">
        <v>7</v>
      </c>
      <c r="U112" s="33">
        <v>1</v>
      </c>
    </row>
    <row r="113" spans="1:21" x14ac:dyDescent="0.25">
      <c r="A113" s="34">
        <v>2</v>
      </c>
      <c r="B113" s="13" t="s">
        <v>109</v>
      </c>
      <c r="C113" s="9">
        <v>446</v>
      </c>
      <c r="D113" s="9">
        <v>313</v>
      </c>
      <c r="E113" s="9">
        <v>25</v>
      </c>
      <c r="F113" s="9">
        <v>44</v>
      </c>
      <c r="G113" s="9">
        <v>358</v>
      </c>
      <c r="H113" s="9">
        <v>144</v>
      </c>
      <c r="I113" s="9">
        <v>22</v>
      </c>
      <c r="J113" s="9">
        <v>369.09</v>
      </c>
      <c r="K113" s="9">
        <v>289.7</v>
      </c>
      <c r="L113" s="9">
        <v>122543.61</v>
      </c>
      <c r="M113" s="9">
        <v>5495.2</v>
      </c>
      <c r="N113" s="9">
        <v>3204.85</v>
      </c>
      <c r="O113" s="9">
        <v>182.21</v>
      </c>
      <c r="P113" s="9">
        <v>22547.07</v>
      </c>
      <c r="Q113" s="9">
        <v>1440.71</v>
      </c>
      <c r="R113" s="9">
        <v>1109.25</v>
      </c>
      <c r="S113" s="14">
        <v>78.16</v>
      </c>
      <c r="T113" s="25">
        <v>7</v>
      </c>
      <c r="U113" s="34">
        <v>2</v>
      </c>
    </row>
    <row r="114" spans="1:21" x14ac:dyDescent="0.25">
      <c r="A114" s="34">
        <v>3</v>
      </c>
      <c r="B114" s="13" t="s">
        <v>123</v>
      </c>
      <c r="C114" s="9">
        <v>532</v>
      </c>
      <c r="D114" s="9">
        <v>312</v>
      </c>
      <c r="E114" s="9">
        <v>26</v>
      </c>
      <c r="F114" s="9">
        <v>40</v>
      </c>
      <c r="G114" s="9">
        <v>452</v>
      </c>
      <c r="H114" s="9">
        <v>143</v>
      </c>
      <c r="I114" s="9">
        <v>26</v>
      </c>
      <c r="J114" s="9">
        <v>372.92</v>
      </c>
      <c r="K114" s="9">
        <v>292.7</v>
      </c>
      <c r="L114" s="9">
        <v>174203.77</v>
      </c>
      <c r="M114" s="9">
        <v>6549</v>
      </c>
      <c r="N114" s="9">
        <v>3797.96</v>
      </c>
      <c r="O114" s="9">
        <v>216.13</v>
      </c>
      <c r="P114" s="9">
        <v>20335.66</v>
      </c>
      <c r="Q114" s="9">
        <v>1303.57</v>
      </c>
      <c r="R114" s="9">
        <v>1017.09</v>
      </c>
      <c r="S114" s="14">
        <v>73.84</v>
      </c>
      <c r="T114" s="25">
        <v>7</v>
      </c>
      <c r="U114" s="34">
        <v>3</v>
      </c>
    </row>
    <row r="115" spans="1:21" x14ac:dyDescent="0.25">
      <c r="A115" s="34">
        <v>4</v>
      </c>
      <c r="B115" s="13" t="s">
        <v>131</v>
      </c>
      <c r="C115" s="9">
        <v>644</v>
      </c>
      <c r="D115" s="9">
        <v>317</v>
      </c>
      <c r="E115" s="9">
        <v>31</v>
      </c>
      <c r="F115" s="9">
        <v>48</v>
      </c>
      <c r="G115" s="9">
        <v>548</v>
      </c>
      <c r="H115" s="9">
        <v>143</v>
      </c>
      <c r="I115" s="9">
        <v>28</v>
      </c>
      <c r="J115" s="9">
        <v>480.93</v>
      </c>
      <c r="K115" s="9">
        <v>377.5</v>
      </c>
      <c r="L115" s="9">
        <v>318172.03999999998</v>
      </c>
      <c r="M115" s="9">
        <v>9881.1</v>
      </c>
      <c r="N115" s="9">
        <v>5788.14</v>
      </c>
      <c r="O115" s="9">
        <v>257.20999999999998</v>
      </c>
      <c r="P115" s="9">
        <v>25653.759999999998</v>
      </c>
      <c r="Q115" s="9">
        <v>1618.53</v>
      </c>
      <c r="R115" s="9">
        <v>1279.02</v>
      </c>
      <c r="S115" s="14">
        <v>73.040000000000006</v>
      </c>
      <c r="T115" s="25">
        <v>7</v>
      </c>
      <c r="U115" s="34">
        <v>4</v>
      </c>
    </row>
    <row r="116" spans="1:21" ht="15.75" thickBot="1" x14ac:dyDescent="0.3">
      <c r="A116" s="35">
        <v>5</v>
      </c>
      <c r="B116" s="15" t="s">
        <v>139</v>
      </c>
      <c r="C116" s="16">
        <v>758</v>
      </c>
      <c r="D116" s="16">
        <v>315</v>
      </c>
      <c r="E116" s="16">
        <v>32</v>
      </c>
      <c r="F116" s="16">
        <v>53</v>
      </c>
      <c r="G116" s="16">
        <v>652</v>
      </c>
      <c r="H116" s="16">
        <v>141.5</v>
      </c>
      <c r="I116" s="16">
        <v>28</v>
      </c>
      <c r="J116" s="16">
        <v>549.27</v>
      </c>
      <c r="K116" s="16">
        <v>431.2</v>
      </c>
      <c r="L116" s="16">
        <v>496466.98</v>
      </c>
      <c r="M116" s="16">
        <v>13099.4</v>
      </c>
      <c r="N116" s="16">
        <v>7693</v>
      </c>
      <c r="O116" s="16">
        <v>300.64</v>
      </c>
      <c r="P116" s="16">
        <v>27822.58</v>
      </c>
      <c r="Q116" s="16">
        <v>1766.51</v>
      </c>
      <c r="R116" s="16">
        <v>1405.68</v>
      </c>
      <c r="S116" s="17">
        <v>71.17</v>
      </c>
      <c r="T116" s="37">
        <v>7</v>
      </c>
      <c r="U116" s="35">
        <v>5</v>
      </c>
    </row>
    <row r="117" spans="1:21" x14ac:dyDescent="0.25">
      <c r="A117" s="33">
        <v>1</v>
      </c>
      <c r="B117" s="10" t="s">
        <v>124</v>
      </c>
      <c r="C117" s="11">
        <v>548</v>
      </c>
      <c r="D117" s="11">
        <v>314</v>
      </c>
      <c r="E117" s="11">
        <v>30</v>
      </c>
      <c r="F117" s="11">
        <v>48</v>
      </c>
      <c r="G117" s="11">
        <v>452</v>
      </c>
      <c r="H117" s="11">
        <v>142</v>
      </c>
      <c r="I117" s="11">
        <v>26</v>
      </c>
      <c r="J117" s="11">
        <v>442.84</v>
      </c>
      <c r="K117" s="11">
        <v>347.6</v>
      </c>
      <c r="L117" s="11">
        <v>214879.98</v>
      </c>
      <c r="M117" s="11">
        <v>7842.3</v>
      </c>
      <c r="N117" s="11">
        <v>4598.03</v>
      </c>
      <c r="O117" s="11">
        <v>220.28</v>
      </c>
      <c r="P117" s="11">
        <v>24895.52</v>
      </c>
      <c r="Q117" s="11">
        <v>1585.7</v>
      </c>
      <c r="R117" s="11">
        <v>1240.04</v>
      </c>
      <c r="S117" s="12">
        <v>74.98</v>
      </c>
      <c r="T117" s="36">
        <v>8</v>
      </c>
      <c r="U117" s="33">
        <v>1</v>
      </c>
    </row>
    <row r="118" spans="1:21" x14ac:dyDescent="0.25">
      <c r="A118" s="34">
        <v>2</v>
      </c>
      <c r="B118" s="13" t="s">
        <v>132</v>
      </c>
      <c r="C118" s="9">
        <v>664</v>
      </c>
      <c r="D118" s="9">
        <v>319</v>
      </c>
      <c r="E118" s="9">
        <v>36</v>
      </c>
      <c r="F118" s="9">
        <v>58</v>
      </c>
      <c r="G118" s="9">
        <v>548</v>
      </c>
      <c r="H118" s="9">
        <v>141.5</v>
      </c>
      <c r="I118" s="9">
        <v>28</v>
      </c>
      <c r="J118" s="9">
        <v>574.04999999999995</v>
      </c>
      <c r="K118" s="9">
        <v>450.6</v>
      </c>
      <c r="L118" s="9">
        <v>394963.73</v>
      </c>
      <c r="M118" s="9">
        <v>11896.5</v>
      </c>
      <c r="N118" s="9">
        <v>7047.57</v>
      </c>
      <c r="O118" s="9">
        <v>262.3</v>
      </c>
      <c r="P118" s="9">
        <v>31634.21</v>
      </c>
      <c r="Q118" s="9">
        <v>1983.34</v>
      </c>
      <c r="R118" s="9">
        <v>1572.47</v>
      </c>
      <c r="S118" s="14">
        <v>74.23</v>
      </c>
      <c r="T118" s="25">
        <v>8</v>
      </c>
      <c r="U118" s="34">
        <v>2</v>
      </c>
    </row>
    <row r="119" spans="1:21" ht="15.75" thickBot="1" x14ac:dyDescent="0.3">
      <c r="A119" s="35">
        <v>3</v>
      </c>
      <c r="B119" s="15" t="s">
        <v>140</v>
      </c>
      <c r="C119" s="16">
        <v>780</v>
      </c>
      <c r="D119" s="16">
        <v>317</v>
      </c>
      <c r="E119" s="16">
        <v>38</v>
      </c>
      <c r="F119" s="16">
        <v>64</v>
      </c>
      <c r="G119" s="16">
        <v>652</v>
      </c>
      <c r="H119" s="16">
        <v>139.5</v>
      </c>
      <c r="I119" s="16">
        <v>28</v>
      </c>
      <c r="J119" s="16">
        <v>660.25</v>
      </c>
      <c r="K119" s="16">
        <v>518.29999999999995</v>
      </c>
      <c r="L119" s="16">
        <v>616075.38</v>
      </c>
      <c r="M119" s="16">
        <v>15796.8</v>
      </c>
      <c r="N119" s="16">
        <v>9389.94</v>
      </c>
      <c r="O119" s="16">
        <v>305.47000000000003</v>
      </c>
      <c r="P119" s="16">
        <v>34321.599999999999</v>
      </c>
      <c r="Q119" s="16">
        <v>2165.4</v>
      </c>
      <c r="R119" s="16">
        <v>1734.01</v>
      </c>
      <c r="S119" s="17">
        <v>72.099999999999994</v>
      </c>
      <c r="T119" s="37">
        <v>8</v>
      </c>
      <c r="U119" s="35">
        <v>3</v>
      </c>
    </row>
    <row r="120" spans="1:21" ht="15.75" thickBot="1" x14ac:dyDescent="0.3">
      <c r="A120" s="25"/>
      <c r="U120" s="25"/>
    </row>
    <row r="121" spans="1:21" x14ac:dyDescent="0.25">
      <c r="A121" s="80">
        <v>1</v>
      </c>
      <c r="B121" s="10" t="s">
        <v>141</v>
      </c>
      <c r="C121" s="11">
        <v>147</v>
      </c>
      <c r="D121" s="11">
        <v>149</v>
      </c>
      <c r="E121" s="11">
        <v>6</v>
      </c>
      <c r="F121" s="11">
        <v>8.5</v>
      </c>
      <c r="G121" s="11">
        <v>130</v>
      </c>
      <c r="H121" s="11">
        <v>71.5</v>
      </c>
      <c r="I121" s="11">
        <v>11</v>
      </c>
      <c r="J121" s="11">
        <v>34.17</v>
      </c>
      <c r="K121" s="11">
        <v>26.8</v>
      </c>
      <c r="L121" s="11">
        <v>1366.76</v>
      </c>
      <c r="M121" s="11">
        <v>186</v>
      </c>
      <c r="N121" s="11">
        <v>103.63</v>
      </c>
      <c r="O121" s="11">
        <v>63.25</v>
      </c>
      <c r="P121" s="11">
        <v>469.21</v>
      </c>
      <c r="Q121" s="11">
        <v>62.98</v>
      </c>
      <c r="R121" s="11">
        <v>48.05</v>
      </c>
      <c r="S121" s="76">
        <v>37.06</v>
      </c>
      <c r="T121" s="73">
        <v>1</v>
      </c>
      <c r="U121" s="80">
        <v>1</v>
      </c>
    </row>
    <row r="122" spans="1:21" x14ac:dyDescent="0.25">
      <c r="A122" s="81">
        <v>2</v>
      </c>
      <c r="B122" s="13" t="s">
        <v>146</v>
      </c>
      <c r="C122" s="9">
        <v>196</v>
      </c>
      <c r="D122" s="9">
        <v>199</v>
      </c>
      <c r="E122" s="9">
        <v>6.5</v>
      </c>
      <c r="F122" s="9">
        <v>10</v>
      </c>
      <c r="G122" s="9">
        <v>176</v>
      </c>
      <c r="H122" s="9">
        <v>96.25</v>
      </c>
      <c r="I122" s="9">
        <v>13</v>
      </c>
      <c r="J122" s="9">
        <v>52.69</v>
      </c>
      <c r="K122" s="9">
        <v>41.4</v>
      </c>
      <c r="L122" s="9">
        <v>3846.06</v>
      </c>
      <c r="M122" s="9">
        <v>392.5</v>
      </c>
      <c r="N122" s="9">
        <v>216.41</v>
      </c>
      <c r="O122" s="9">
        <v>85.44</v>
      </c>
      <c r="P122" s="9">
        <v>1314.47</v>
      </c>
      <c r="Q122" s="9">
        <v>132.11000000000001</v>
      </c>
      <c r="R122" s="9">
        <v>100.38</v>
      </c>
      <c r="S122" s="77">
        <v>49.95</v>
      </c>
      <c r="T122" s="74">
        <v>1</v>
      </c>
      <c r="U122" s="81">
        <v>2</v>
      </c>
    </row>
    <row r="123" spans="1:21" x14ac:dyDescent="0.25">
      <c r="A123" s="81">
        <v>3</v>
      </c>
      <c r="B123" s="13" t="s">
        <v>154</v>
      </c>
      <c r="C123" s="9">
        <v>246</v>
      </c>
      <c r="D123" s="9">
        <v>249</v>
      </c>
      <c r="E123" s="9">
        <v>8</v>
      </c>
      <c r="F123" s="9">
        <v>12</v>
      </c>
      <c r="G123" s="9">
        <v>222</v>
      </c>
      <c r="H123" s="9">
        <v>120.5</v>
      </c>
      <c r="I123" s="9">
        <v>16</v>
      </c>
      <c r="J123" s="9">
        <v>79.72</v>
      </c>
      <c r="K123" s="9">
        <v>62.6</v>
      </c>
      <c r="L123" s="9">
        <v>9170.92</v>
      </c>
      <c r="M123" s="9">
        <v>745.6</v>
      </c>
      <c r="N123" s="9">
        <v>410.68</v>
      </c>
      <c r="O123" s="9">
        <v>107.26</v>
      </c>
      <c r="P123" s="9">
        <v>3090.06</v>
      </c>
      <c r="Q123" s="9">
        <v>248.2</v>
      </c>
      <c r="R123" s="9">
        <v>188.61</v>
      </c>
      <c r="S123" s="77">
        <v>62.26</v>
      </c>
      <c r="T123" s="74">
        <v>1</v>
      </c>
      <c r="U123" s="81">
        <v>3</v>
      </c>
    </row>
    <row r="124" spans="1:21" x14ac:dyDescent="0.25">
      <c r="A124" s="81">
        <v>4</v>
      </c>
      <c r="B124" s="13" t="s">
        <v>164</v>
      </c>
      <c r="C124" s="9">
        <v>298</v>
      </c>
      <c r="D124" s="9">
        <v>299</v>
      </c>
      <c r="E124" s="9">
        <v>9</v>
      </c>
      <c r="F124" s="9">
        <v>14</v>
      </c>
      <c r="G124" s="9">
        <v>270</v>
      </c>
      <c r="H124" s="9">
        <v>145</v>
      </c>
      <c r="I124" s="9">
        <v>18</v>
      </c>
      <c r="J124" s="9">
        <v>110.8</v>
      </c>
      <c r="K124" s="9">
        <v>87</v>
      </c>
      <c r="L124" s="9">
        <v>18848.66</v>
      </c>
      <c r="M124" s="9">
        <v>1265</v>
      </c>
      <c r="N124" s="9">
        <v>694.64</v>
      </c>
      <c r="O124" s="9">
        <v>130.43</v>
      </c>
      <c r="P124" s="9">
        <v>6241.19</v>
      </c>
      <c r="Q124" s="9">
        <v>417.47</v>
      </c>
      <c r="R124" s="9">
        <v>316.82</v>
      </c>
      <c r="S124" s="77">
        <v>75.05</v>
      </c>
      <c r="T124" s="74">
        <v>1</v>
      </c>
      <c r="U124" s="81">
        <v>4</v>
      </c>
    </row>
    <row r="125" spans="1:21" x14ac:dyDescent="0.25">
      <c r="A125" s="81">
        <v>5</v>
      </c>
      <c r="B125" s="13" t="s">
        <v>185</v>
      </c>
      <c r="C125" s="9">
        <v>342</v>
      </c>
      <c r="D125" s="9">
        <v>348</v>
      </c>
      <c r="E125" s="9">
        <v>10</v>
      </c>
      <c r="F125" s="9">
        <v>15</v>
      </c>
      <c r="G125" s="9">
        <v>312</v>
      </c>
      <c r="H125" s="9">
        <v>169</v>
      </c>
      <c r="I125" s="9">
        <v>20</v>
      </c>
      <c r="J125" s="9">
        <v>139.03</v>
      </c>
      <c r="K125" s="9">
        <v>109.1</v>
      </c>
      <c r="L125" s="9">
        <v>31247.91</v>
      </c>
      <c r="M125" s="9">
        <v>1827.4</v>
      </c>
      <c r="N125" s="9">
        <v>1001.17</v>
      </c>
      <c r="O125" s="9">
        <v>149.91999999999999</v>
      </c>
      <c r="P125" s="9">
        <v>10542.21</v>
      </c>
      <c r="Q125" s="9">
        <v>605.87</v>
      </c>
      <c r="R125" s="9">
        <v>459.67</v>
      </c>
      <c r="S125" s="77">
        <v>87.08</v>
      </c>
      <c r="T125" s="74">
        <v>1</v>
      </c>
      <c r="U125" s="81">
        <v>5</v>
      </c>
    </row>
    <row r="126" spans="1:21" ht="15.75" thickBot="1" x14ac:dyDescent="0.3">
      <c r="A126" s="81">
        <v>6</v>
      </c>
      <c r="B126" s="15" t="s">
        <v>210</v>
      </c>
      <c r="C126" s="16">
        <v>394</v>
      </c>
      <c r="D126" s="16">
        <v>398</v>
      </c>
      <c r="E126" s="16">
        <v>11</v>
      </c>
      <c r="F126" s="16">
        <v>18</v>
      </c>
      <c r="G126" s="16">
        <v>358</v>
      </c>
      <c r="H126" s="16">
        <v>193.5</v>
      </c>
      <c r="I126" s="16">
        <v>22</v>
      </c>
      <c r="J126" s="16">
        <v>186.81</v>
      </c>
      <c r="K126" s="16">
        <v>146.69999999999999</v>
      </c>
      <c r="L126" s="16">
        <v>56145.31</v>
      </c>
      <c r="M126" s="16">
        <v>2850</v>
      </c>
      <c r="N126" s="16">
        <v>1559.22</v>
      </c>
      <c r="O126" s="16">
        <v>173.36</v>
      </c>
      <c r="P126" s="16">
        <v>18922.62</v>
      </c>
      <c r="Q126" s="16">
        <v>950.89</v>
      </c>
      <c r="R126" s="16">
        <v>720.4</v>
      </c>
      <c r="S126" s="78">
        <v>100.64</v>
      </c>
      <c r="T126" s="75">
        <v>1</v>
      </c>
      <c r="U126" s="81">
        <v>6</v>
      </c>
    </row>
    <row r="127" spans="1:21" ht="15.75" thickBot="1" x14ac:dyDescent="0.3">
      <c r="A127" s="82">
        <v>1</v>
      </c>
      <c r="B127" s="38" t="s">
        <v>186</v>
      </c>
      <c r="C127" s="39">
        <v>346</v>
      </c>
      <c r="D127" s="39">
        <v>349</v>
      </c>
      <c r="E127" s="39">
        <v>11</v>
      </c>
      <c r="F127" s="39">
        <v>17</v>
      </c>
      <c r="G127" s="39">
        <v>312</v>
      </c>
      <c r="H127" s="39">
        <v>169</v>
      </c>
      <c r="I127" s="39">
        <v>20</v>
      </c>
      <c r="J127" s="39">
        <v>156.41</v>
      </c>
      <c r="K127" s="39">
        <v>122.8</v>
      </c>
      <c r="L127" s="39">
        <v>35711.230000000003</v>
      </c>
      <c r="M127" s="39">
        <v>2064.1999999999998</v>
      </c>
      <c r="N127" s="39">
        <v>1135.8399999999999</v>
      </c>
      <c r="O127" s="39">
        <v>151.1</v>
      </c>
      <c r="P127" s="39">
        <v>12051.44</v>
      </c>
      <c r="Q127" s="39">
        <v>690.63</v>
      </c>
      <c r="R127" s="39">
        <v>524.08000000000004</v>
      </c>
      <c r="S127" s="89">
        <v>87.78</v>
      </c>
      <c r="T127" s="79">
        <v>1.5</v>
      </c>
      <c r="U127" s="82">
        <v>1</v>
      </c>
    </row>
    <row r="128" spans="1:21" x14ac:dyDescent="0.25">
      <c r="A128" s="80">
        <v>1</v>
      </c>
      <c r="B128" s="10" t="s">
        <v>142</v>
      </c>
      <c r="C128" s="11">
        <v>150</v>
      </c>
      <c r="D128" s="11">
        <v>150</v>
      </c>
      <c r="E128" s="11">
        <v>7</v>
      </c>
      <c r="F128" s="11">
        <v>10</v>
      </c>
      <c r="G128" s="11">
        <v>130</v>
      </c>
      <c r="H128" s="11">
        <v>71.5</v>
      </c>
      <c r="I128" s="11">
        <v>11</v>
      </c>
      <c r="J128" s="11">
        <v>40.14</v>
      </c>
      <c r="K128" s="11">
        <v>31.5</v>
      </c>
      <c r="L128" s="11">
        <v>1641.33</v>
      </c>
      <c r="M128" s="11">
        <v>218.8</v>
      </c>
      <c r="N128" s="11">
        <v>123.04</v>
      </c>
      <c r="O128" s="11">
        <v>63.95</v>
      </c>
      <c r="P128" s="11">
        <v>563.28</v>
      </c>
      <c r="Q128" s="11">
        <v>75.099999999999994</v>
      </c>
      <c r="R128" s="11">
        <v>57.36</v>
      </c>
      <c r="S128" s="76">
        <v>37.46</v>
      </c>
      <c r="T128" s="73">
        <v>2</v>
      </c>
      <c r="U128" s="80">
        <v>1</v>
      </c>
    </row>
    <row r="129" spans="1:21" x14ac:dyDescent="0.25">
      <c r="A129" s="81">
        <v>2</v>
      </c>
      <c r="B129" s="13" t="s">
        <v>147</v>
      </c>
      <c r="C129" s="9">
        <v>200</v>
      </c>
      <c r="D129" s="9">
        <v>200</v>
      </c>
      <c r="E129" s="9">
        <v>8</v>
      </c>
      <c r="F129" s="9">
        <v>12</v>
      </c>
      <c r="G129" s="9">
        <v>176</v>
      </c>
      <c r="H129" s="9">
        <v>96</v>
      </c>
      <c r="I129" s="9">
        <v>13</v>
      </c>
      <c r="J129" s="9">
        <v>63.53</v>
      </c>
      <c r="K129" s="9">
        <v>49.9</v>
      </c>
      <c r="L129" s="9">
        <v>4715.63</v>
      </c>
      <c r="M129" s="9">
        <v>471.6</v>
      </c>
      <c r="N129" s="9">
        <v>262.75</v>
      </c>
      <c r="O129" s="9">
        <v>86.15</v>
      </c>
      <c r="P129" s="9">
        <v>1601.53</v>
      </c>
      <c r="Q129" s="9">
        <v>160.15</v>
      </c>
      <c r="R129" s="9">
        <v>121.91</v>
      </c>
      <c r="S129" s="77">
        <v>50.21</v>
      </c>
      <c r="T129" s="74">
        <v>2</v>
      </c>
      <c r="U129" s="81">
        <v>2</v>
      </c>
    </row>
    <row r="130" spans="1:21" x14ac:dyDescent="0.25">
      <c r="A130" s="81">
        <v>3</v>
      </c>
      <c r="B130" s="13" t="s">
        <v>155</v>
      </c>
      <c r="C130" s="9">
        <v>250</v>
      </c>
      <c r="D130" s="9">
        <v>250</v>
      </c>
      <c r="E130" s="9">
        <v>9</v>
      </c>
      <c r="F130" s="9">
        <v>14</v>
      </c>
      <c r="G130" s="9">
        <v>222</v>
      </c>
      <c r="H130" s="9">
        <v>120.5</v>
      </c>
      <c r="I130" s="9">
        <v>16</v>
      </c>
      <c r="J130" s="9">
        <v>92.18</v>
      </c>
      <c r="K130" s="9">
        <v>72.400000000000006</v>
      </c>
      <c r="L130" s="9">
        <v>10832.61</v>
      </c>
      <c r="M130" s="9">
        <v>866.6</v>
      </c>
      <c r="N130" s="9">
        <v>480.25</v>
      </c>
      <c r="O130" s="9">
        <v>108.41</v>
      </c>
      <c r="P130" s="9">
        <v>3648.81</v>
      </c>
      <c r="Q130" s="9">
        <v>291.89999999999998</v>
      </c>
      <c r="R130" s="9">
        <v>221.88</v>
      </c>
      <c r="S130" s="77">
        <v>62.92</v>
      </c>
      <c r="T130" s="74">
        <v>2</v>
      </c>
      <c r="U130" s="81">
        <v>3</v>
      </c>
    </row>
    <row r="131" spans="1:21" x14ac:dyDescent="0.25">
      <c r="A131" s="81">
        <v>4</v>
      </c>
      <c r="B131" s="13" t="s">
        <v>165</v>
      </c>
      <c r="C131" s="9">
        <v>300</v>
      </c>
      <c r="D131" s="9">
        <v>300</v>
      </c>
      <c r="E131" s="9">
        <v>10</v>
      </c>
      <c r="F131" s="9">
        <v>15</v>
      </c>
      <c r="G131" s="9">
        <v>270</v>
      </c>
      <c r="H131" s="9">
        <v>145</v>
      </c>
      <c r="I131" s="9">
        <v>18</v>
      </c>
      <c r="J131" s="9">
        <v>119.78</v>
      </c>
      <c r="K131" s="9">
        <v>94</v>
      </c>
      <c r="L131" s="9">
        <v>20410.21</v>
      </c>
      <c r="M131" s="9">
        <v>1360.7</v>
      </c>
      <c r="N131" s="9">
        <v>750.59</v>
      </c>
      <c r="O131" s="9">
        <v>130.54</v>
      </c>
      <c r="P131" s="9">
        <v>6754.83</v>
      </c>
      <c r="Q131" s="9">
        <v>450.32</v>
      </c>
      <c r="R131" s="9">
        <v>342.13</v>
      </c>
      <c r="S131" s="77">
        <v>75.099999999999994</v>
      </c>
      <c r="T131" s="74">
        <v>2</v>
      </c>
      <c r="U131" s="81">
        <v>4</v>
      </c>
    </row>
    <row r="132" spans="1:21" x14ac:dyDescent="0.25">
      <c r="A132" s="81">
        <v>5</v>
      </c>
      <c r="B132" s="13" t="s">
        <v>187</v>
      </c>
      <c r="C132" s="9">
        <v>350</v>
      </c>
      <c r="D132" s="9">
        <v>350</v>
      </c>
      <c r="E132" s="9">
        <v>12</v>
      </c>
      <c r="F132" s="9">
        <v>19</v>
      </c>
      <c r="G132" s="9">
        <v>312</v>
      </c>
      <c r="H132" s="9">
        <v>169</v>
      </c>
      <c r="I132" s="9">
        <v>20</v>
      </c>
      <c r="J132" s="9">
        <v>173.87</v>
      </c>
      <c r="K132" s="9">
        <v>136.5</v>
      </c>
      <c r="L132" s="9">
        <v>40295.089999999997</v>
      </c>
      <c r="M132" s="9">
        <v>2302.6</v>
      </c>
      <c r="N132" s="9">
        <v>1272.6099999999999</v>
      </c>
      <c r="O132" s="9">
        <v>152.22999999999999</v>
      </c>
      <c r="P132" s="9">
        <v>13585.82</v>
      </c>
      <c r="Q132" s="9">
        <v>776.33</v>
      </c>
      <c r="R132" s="9">
        <v>589.29</v>
      </c>
      <c r="S132" s="77">
        <v>88.39</v>
      </c>
      <c r="T132" s="74">
        <v>2</v>
      </c>
      <c r="U132" s="81">
        <v>5</v>
      </c>
    </row>
    <row r="133" spans="1:21" ht="15.75" thickBot="1" x14ac:dyDescent="0.3">
      <c r="A133" s="81">
        <v>6</v>
      </c>
      <c r="B133" s="15" t="s">
        <v>211</v>
      </c>
      <c r="C133" s="16">
        <v>400</v>
      </c>
      <c r="D133" s="16">
        <v>400</v>
      </c>
      <c r="E133" s="16">
        <v>13</v>
      </c>
      <c r="F133" s="16">
        <v>21</v>
      </c>
      <c r="G133" s="16">
        <v>358</v>
      </c>
      <c r="H133" s="16">
        <v>193.5</v>
      </c>
      <c r="I133" s="16">
        <v>22</v>
      </c>
      <c r="J133" s="16">
        <v>218.69</v>
      </c>
      <c r="K133" s="16">
        <v>171.7</v>
      </c>
      <c r="L133" s="16">
        <v>66621.41</v>
      </c>
      <c r="M133" s="16">
        <v>3331.1</v>
      </c>
      <c r="N133" s="16">
        <v>1836.23</v>
      </c>
      <c r="O133" s="16">
        <v>174.54</v>
      </c>
      <c r="P133" s="16">
        <v>22412.67</v>
      </c>
      <c r="Q133" s="16">
        <v>1120.6300000000001</v>
      </c>
      <c r="R133" s="16">
        <v>849.93</v>
      </c>
      <c r="S133" s="78">
        <v>101.23</v>
      </c>
      <c r="T133" s="75">
        <v>2</v>
      </c>
      <c r="U133" s="81">
        <v>6</v>
      </c>
    </row>
    <row r="134" spans="1:21" x14ac:dyDescent="0.25">
      <c r="A134" s="80">
        <v>1</v>
      </c>
      <c r="B134" s="10" t="s">
        <v>143</v>
      </c>
      <c r="C134" s="11">
        <v>155</v>
      </c>
      <c r="D134" s="11">
        <v>151</v>
      </c>
      <c r="E134" s="11">
        <v>8.5</v>
      </c>
      <c r="F134" s="11">
        <v>12.5</v>
      </c>
      <c r="G134" s="11">
        <v>130</v>
      </c>
      <c r="H134" s="11">
        <v>71.25</v>
      </c>
      <c r="I134" s="11">
        <v>11</v>
      </c>
      <c r="J134" s="11">
        <v>49.84</v>
      </c>
      <c r="K134" s="11">
        <v>39.1</v>
      </c>
      <c r="L134" s="11">
        <v>2117.61</v>
      </c>
      <c r="M134" s="11">
        <v>273.2</v>
      </c>
      <c r="N134" s="11">
        <v>155.69</v>
      </c>
      <c r="O134" s="11">
        <v>65.180000000000007</v>
      </c>
      <c r="P134" s="11">
        <v>718.46</v>
      </c>
      <c r="Q134" s="11">
        <v>95.16</v>
      </c>
      <c r="R134" s="11">
        <v>72.78</v>
      </c>
      <c r="S134" s="76">
        <v>37.97</v>
      </c>
      <c r="T134" s="73">
        <v>3</v>
      </c>
      <c r="U134" s="80">
        <v>1</v>
      </c>
    </row>
    <row r="135" spans="1:21" x14ac:dyDescent="0.25">
      <c r="A135" s="81">
        <v>2</v>
      </c>
      <c r="B135" s="13" t="s">
        <v>148</v>
      </c>
      <c r="C135" s="9">
        <v>204</v>
      </c>
      <c r="D135" s="9">
        <v>201</v>
      </c>
      <c r="E135" s="9">
        <v>9</v>
      </c>
      <c r="F135" s="9">
        <v>14</v>
      </c>
      <c r="G135" s="9">
        <v>176</v>
      </c>
      <c r="H135" s="9">
        <v>96</v>
      </c>
      <c r="I135" s="9">
        <v>13</v>
      </c>
      <c r="J135" s="9">
        <v>73.569999999999993</v>
      </c>
      <c r="K135" s="9">
        <v>57.8</v>
      </c>
      <c r="L135" s="9">
        <v>5602.48</v>
      </c>
      <c r="M135" s="9">
        <v>549.29999999999995</v>
      </c>
      <c r="N135" s="9">
        <v>308.35000000000002</v>
      </c>
      <c r="O135" s="9">
        <v>87.26</v>
      </c>
      <c r="P135" s="9">
        <v>1896.76</v>
      </c>
      <c r="Q135" s="9">
        <v>188.73</v>
      </c>
      <c r="R135" s="9">
        <v>143.72</v>
      </c>
      <c r="S135" s="77">
        <v>50.78</v>
      </c>
      <c r="T135" s="74">
        <v>3</v>
      </c>
      <c r="U135" s="81">
        <v>2</v>
      </c>
    </row>
    <row r="136" spans="1:21" x14ac:dyDescent="0.25">
      <c r="A136" s="81">
        <v>3</v>
      </c>
      <c r="B136" s="13" t="s">
        <v>156</v>
      </c>
      <c r="C136" s="9">
        <v>253</v>
      </c>
      <c r="D136" s="9">
        <v>251</v>
      </c>
      <c r="E136" s="9">
        <v>10</v>
      </c>
      <c r="F136" s="9">
        <v>15.5</v>
      </c>
      <c r="G136" s="9">
        <v>222</v>
      </c>
      <c r="H136" s="9">
        <v>120.5</v>
      </c>
      <c r="I136" s="9">
        <v>16</v>
      </c>
      <c r="J136" s="9">
        <v>102.21</v>
      </c>
      <c r="K136" s="9">
        <v>80.2</v>
      </c>
      <c r="L136" s="9">
        <v>12153.56</v>
      </c>
      <c r="M136" s="9">
        <v>960.8</v>
      </c>
      <c r="N136" s="9">
        <v>535.41</v>
      </c>
      <c r="O136" s="9">
        <v>109.05</v>
      </c>
      <c r="P136" s="9">
        <v>4088.75</v>
      </c>
      <c r="Q136" s="9">
        <v>325.8</v>
      </c>
      <c r="R136" s="9">
        <v>247.85</v>
      </c>
      <c r="S136" s="77">
        <v>63.25</v>
      </c>
      <c r="T136" s="74">
        <v>3</v>
      </c>
      <c r="U136" s="81">
        <v>3</v>
      </c>
    </row>
    <row r="137" spans="1:21" x14ac:dyDescent="0.25">
      <c r="A137" s="81">
        <v>4</v>
      </c>
      <c r="B137" s="13" t="s">
        <v>166</v>
      </c>
      <c r="C137" s="9">
        <v>300</v>
      </c>
      <c r="D137" s="9">
        <v>305</v>
      </c>
      <c r="E137" s="9">
        <v>15</v>
      </c>
      <c r="F137" s="9">
        <v>15</v>
      </c>
      <c r="G137" s="9">
        <v>270</v>
      </c>
      <c r="H137" s="9">
        <v>145</v>
      </c>
      <c r="I137" s="9">
        <v>18</v>
      </c>
      <c r="J137" s="9">
        <v>134.78</v>
      </c>
      <c r="K137" s="9">
        <v>105.8</v>
      </c>
      <c r="L137" s="9">
        <v>21535.21</v>
      </c>
      <c r="M137" s="9">
        <v>1435.7</v>
      </c>
      <c r="N137" s="9">
        <v>806.84</v>
      </c>
      <c r="O137" s="9">
        <v>126.4</v>
      </c>
      <c r="P137" s="9">
        <v>7104.76</v>
      </c>
      <c r="Q137" s="9">
        <v>465.89</v>
      </c>
      <c r="R137" s="9">
        <v>358.04</v>
      </c>
      <c r="S137" s="77">
        <v>72.599999999999994</v>
      </c>
      <c r="T137" s="74">
        <v>3</v>
      </c>
      <c r="U137" s="81">
        <v>4</v>
      </c>
    </row>
    <row r="138" spans="1:21" x14ac:dyDescent="0.25">
      <c r="A138" s="81">
        <v>5</v>
      </c>
      <c r="B138" s="13" t="s">
        <v>188</v>
      </c>
      <c r="C138" s="9">
        <v>355</v>
      </c>
      <c r="D138" s="9">
        <v>351</v>
      </c>
      <c r="E138" s="9">
        <v>13.5</v>
      </c>
      <c r="F138" s="9">
        <v>21.5</v>
      </c>
      <c r="G138" s="9">
        <v>312</v>
      </c>
      <c r="H138" s="9">
        <v>168.75</v>
      </c>
      <c r="I138" s="9">
        <v>20</v>
      </c>
      <c r="J138" s="9">
        <v>196.48</v>
      </c>
      <c r="K138" s="9">
        <v>154.19999999999999</v>
      </c>
      <c r="L138" s="9">
        <v>46230.77</v>
      </c>
      <c r="M138" s="9">
        <v>2604.6</v>
      </c>
      <c r="N138" s="9">
        <v>1448.66</v>
      </c>
      <c r="O138" s="9">
        <v>153.38999999999999</v>
      </c>
      <c r="P138" s="9">
        <v>15506.81</v>
      </c>
      <c r="Q138" s="9">
        <v>883.58</v>
      </c>
      <c r="R138" s="9">
        <v>671.24</v>
      </c>
      <c r="S138" s="77">
        <v>88.84</v>
      </c>
      <c r="T138" s="74">
        <v>3</v>
      </c>
      <c r="U138" s="81">
        <v>5</v>
      </c>
    </row>
    <row r="139" spans="1:21" ht="15.75" thickBot="1" x14ac:dyDescent="0.3">
      <c r="A139" s="81">
        <v>6</v>
      </c>
      <c r="B139" s="18" t="s">
        <v>212</v>
      </c>
      <c r="C139" s="19">
        <v>406</v>
      </c>
      <c r="D139" s="19">
        <v>403</v>
      </c>
      <c r="E139" s="19">
        <v>16</v>
      </c>
      <c r="F139" s="19">
        <v>24</v>
      </c>
      <c r="G139" s="19">
        <v>358</v>
      </c>
      <c r="H139" s="19">
        <v>193.5</v>
      </c>
      <c r="I139" s="19">
        <v>22</v>
      </c>
      <c r="J139" s="19">
        <v>254.87</v>
      </c>
      <c r="K139" s="19">
        <v>200.1</v>
      </c>
      <c r="L139" s="19">
        <v>78039.22</v>
      </c>
      <c r="M139" s="19">
        <v>3844.3</v>
      </c>
      <c r="N139" s="19">
        <v>2139.84</v>
      </c>
      <c r="O139" s="19">
        <v>174.98</v>
      </c>
      <c r="P139" s="19">
        <v>26200.19</v>
      </c>
      <c r="Q139" s="19">
        <v>1300.26</v>
      </c>
      <c r="R139" s="19">
        <v>988.59</v>
      </c>
      <c r="S139" s="90">
        <v>101.39</v>
      </c>
      <c r="T139" s="74">
        <v>3</v>
      </c>
      <c r="U139" s="81">
        <v>6</v>
      </c>
    </row>
    <row r="140" spans="1:21" x14ac:dyDescent="0.25">
      <c r="A140" s="85">
        <v>1</v>
      </c>
      <c r="B140" s="10" t="s">
        <v>144</v>
      </c>
      <c r="C140" s="11">
        <v>160</v>
      </c>
      <c r="D140" s="11">
        <v>152</v>
      </c>
      <c r="E140" s="11">
        <v>10</v>
      </c>
      <c r="F140" s="11">
        <v>15</v>
      </c>
      <c r="G140" s="11">
        <v>130</v>
      </c>
      <c r="H140" s="11">
        <v>71</v>
      </c>
      <c r="I140" s="11">
        <v>11</v>
      </c>
      <c r="J140" s="11">
        <v>59.64</v>
      </c>
      <c r="K140" s="11">
        <v>46.8</v>
      </c>
      <c r="L140" s="11">
        <v>2629.16</v>
      </c>
      <c r="M140" s="11">
        <v>328.6</v>
      </c>
      <c r="N140" s="11">
        <v>189.67</v>
      </c>
      <c r="O140" s="11">
        <v>66.400000000000006</v>
      </c>
      <c r="P140" s="11">
        <v>879.66</v>
      </c>
      <c r="Q140" s="11">
        <v>115.74</v>
      </c>
      <c r="R140" s="11">
        <v>88.65</v>
      </c>
      <c r="S140" s="76">
        <v>38.409999999999997</v>
      </c>
      <c r="T140" s="92">
        <v>4</v>
      </c>
      <c r="U140" s="85">
        <v>1</v>
      </c>
    </row>
    <row r="141" spans="1:21" x14ac:dyDescent="0.25">
      <c r="A141" s="86">
        <v>2</v>
      </c>
      <c r="B141" s="13" t="s">
        <v>149</v>
      </c>
      <c r="C141" s="9">
        <v>210</v>
      </c>
      <c r="D141" s="9">
        <v>201</v>
      </c>
      <c r="E141" s="9">
        <v>10.5</v>
      </c>
      <c r="F141" s="9">
        <v>17</v>
      </c>
      <c r="G141" s="9">
        <v>176</v>
      </c>
      <c r="H141" s="9">
        <v>95.25</v>
      </c>
      <c r="I141" s="9">
        <v>13</v>
      </c>
      <c r="J141" s="9">
        <v>88.27</v>
      </c>
      <c r="K141" s="9">
        <v>69.3</v>
      </c>
      <c r="L141" s="9">
        <v>6962.62</v>
      </c>
      <c r="M141" s="9">
        <v>663.1</v>
      </c>
      <c r="N141" s="9">
        <v>376.57</v>
      </c>
      <c r="O141" s="9">
        <v>88.81</v>
      </c>
      <c r="P141" s="9">
        <v>2303.59</v>
      </c>
      <c r="Q141" s="9">
        <v>229.21</v>
      </c>
      <c r="R141" s="9">
        <v>174.72</v>
      </c>
      <c r="S141" s="77">
        <v>51.09</v>
      </c>
      <c r="T141" s="93">
        <v>4</v>
      </c>
      <c r="U141" s="86">
        <v>2</v>
      </c>
    </row>
    <row r="142" spans="1:21" x14ac:dyDescent="0.25">
      <c r="A142" s="86">
        <v>3</v>
      </c>
      <c r="B142" s="13" t="s">
        <v>157</v>
      </c>
      <c r="C142" s="9">
        <v>257</v>
      </c>
      <c r="D142" s="9">
        <v>252</v>
      </c>
      <c r="E142" s="9">
        <v>11</v>
      </c>
      <c r="F142" s="9">
        <v>17.5</v>
      </c>
      <c r="G142" s="9">
        <v>222</v>
      </c>
      <c r="H142" s="9">
        <v>120.5</v>
      </c>
      <c r="I142" s="9">
        <v>16</v>
      </c>
      <c r="J142" s="9">
        <v>114.82</v>
      </c>
      <c r="K142" s="9">
        <v>90.1</v>
      </c>
      <c r="L142" s="9">
        <v>13927.17</v>
      </c>
      <c r="M142" s="9">
        <v>1083.8</v>
      </c>
      <c r="N142" s="9">
        <v>607.66999999999996</v>
      </c>
      <c r="O142" s="9">
        <v>110.14</v>
      </c>
      <c r="P142" s="9">
        <v>4672.01</v>
      </c>
      <c r="Q142" s="9">
        <v>370.79</v>
      </c>
      <c r="R142" s="9">
        <v>282.18</v>
      </c>
      <c r="S142" s="77">
        <v>63.79</v>
      </c>
      <c r="T142" s="93">
        <v>4</v>
      </c>
      <c r="U142" s="86">
        <v>3</v>
      </c>
    </row>
    <row r="143" spans="1:21" x14ac:dyDescent="0.25">
      <c r="A143" s="86">
        <v>4</v>
      </c>
      <c r="B143" s="13" t="s">
        <v>167</v>
      </c>
      <c r="C143" s="9">
        <v>304</v>
      </c>
      <c r="D143" s="9">
        <v>301</v>
      </c>
      <c r="E143" s="9">
        <v>11</v>
      </c>
      <c r="F143" s="9">
        <v>17</v>
      </c>
      <c r="G143" s="9">
        <v>270</v>
      </c>
      <c r="H143" s="9">
        <v>145</v>
      </c>
      <c r="I143" s="9">
        <v>18</v>
      </c>
      <c r="J143" s="9">
        <v>134.82</v>
      </c>
      <c r="K143" s="9">
        <v>105.8</v>
      </c>
      <c r="L143" s="9">
        <v>23380.49</v>
      </c>
      <c r="M143" s="9">
        <v>1538.2</v>
      </c>
      <c r="N143" s="9">
        <v>852.74</v>
      </c>
      <c r="O143" s="9">
        <v>131.69</v>
      </c>
      <c r="P143" s="9">
        <v>7732.59</v>
      </c>
      <c r="Q143" s="9">
        <v>513.79</v>
      </c>
      <c r="R143" s="9">
        <v>390.46</v>
      </c>
      <c r="S143" s="77">
        <v>75.73</v>
      </c>
      <c r="T143" s="93">
        <v>4</v>
      </c>
      <c r="U143" s="86">
        <v>4</v>
      </c>
    </row>
    <row r="144" spans="1:21" x14ac:dyDescent="0.25">
      <c r="A144" s="86">
        <v>5</v>
      </c>
      <c r="B144" s="13" t="s">
        <v>189</v>
      </c>
      <c r="C144" s="9">
        <v>360</v>
      </c>
      <c r="D144" s="9">
        <v>352</v>
      </c>
      <c r="E144" s="9">
        <v>15</v>
      </c>
      <c r="F144" s="9">
        <v>24</v>
      </c>
      <c r="G144" s="9">
        <v>312</v>
      </c>
      <c r="H144" s="9">
        <v>168.5</v>
      </c>
      <c r="I144" s="9">
        <v>20</v>
      </c>
      <c r="J144" s="9">
        <v>219.19</v>
      </c>
      <c r="K144" s="9">
        <v>172.1</v>
      </c>
      <c r="L144" s="9">
        <v>52353.7</v>
      </c>
      <c r="M144" s="9">
        <v>2908.5</v>
      </c>
      <c r="N144" s="9">
        <v>1627.8</v>
      </c>
      <c r="O144" s="9">
        <v>154.55000000000001</v>
      </c>
      <c r="P144" s="9">
        <v>17459.86</v>
      </c>
      <c r="Q144" s="9">
        <v>992.04</v>
      </c>
      <c r="R144" s="9">
        <v>754.25</v>
      </c>
      <c r="S144" s="77">
        <v>89.25</v>
      </c>
      <c r="T144" s="93">
        <v>4</v>
      </c>
      <c r="U144" s="86">
        <v>5</v>
      </c>
    </row>
    <row r="145" spans="1:21" ht="15.75" thickBot="1" x14ac:dyDescent="0.3">
      <c r="A145" s="87">
        <v>6</v>
      </c>
      <c r="B145" s="15" t="s">
        <v>213</v>
      </c>
      <c r="C145" s="16">
        <v>414</v>
      </c>
      <c r="D145" s="16">
        <v>405</v>
      </c>
      <c r="E145" s="16">
        <v>18</v>
      </c>
      <c r="F145" s="16">
        <v>28</v>
      </c>
      <c r="G145" s="16">
        <v>358</v>
      </c>
      <c r="H145" s="16">
        <v>193.5</v>
      </c>
      <c r="I145" s="16">
        <v>22</v>
      </c>
      <c r="J145" s="16">
        <v>295.39</v>
      </c>
      <c r="K145" s="16">
        <v>231.9</v>
      </c>
      <c r="L145" s="16">
        <v>92771.14</v>
      </c>
      <c r="M145" s="16">
        <v>4481.7</v>
      </c>
      <c r="N145" s="16">
        <v>2513.15</v>
      </c>
      <c r="O145" s="16">
        <v>177.22</v>
      </c>
      <c r="P145" s="16">
        <v>31026.87</v>
      </c>
      <c r="Q145" s="16">
        <v>1532.19</v>
      </c>
      <c r="R145" s="16">
        <v>1165.56</v>
      </c>
      <c r="S145" s="78">
        <v>102.49</v>
      </c>
      <c r="T145" s="94">
        <v>4</v>
      </c>
      <c r="U145" s="87">
        <v>6</v>
      </c>
    </row>
    <row r="146" spans="1:21" ht="15.75" thickBot="1" x14ac:dyDescent="0.3">
      <c r="A146" s="88">
        <v>1</v>
      </c>
      <c r="B146" s="38" t="s">
        <v>214</v>
      </c>
      <c r="C146" s="39">
        <v>420</v>
      </c>
      <c r="D146" s="39">
        <v>403</v>
      </c>
      <c r="E146" s="39">
        <v>20</v>
      </c>
      <c r="F146" s="39">
        <v>31</v>
      </c>
      <c r="G146" s="39">
        <v>358</v>
      </c>
      <c r="H146" s="39">
        <v>191.5</v>
      </c>
      <c r="I146" s="39">
        <v>22</v>
      </c>
      <c r="J146" s="39">
        <v>325.61</v>
      </c>
      <c r="K146" s="39">
        <v>255.6</v>
      </c>
      <c r="L146" s="39">
        <v>103629.7</v>
      </c>
      <c r="M146" s="39">
        <v>4934.8</v>
      </c>
      <c r="N146" s="39">
        <v>2786.46</v>
      </c>
      <c r="O146" s="39">
        <v>178.4</v>
      </c>
      <c r="P146" s="39">
        <v>33850.080000000002</v>
      </c>
      <c r="Q146" s="39">
        <v>1679.9</v>
      </c>
      <c r="R146" s="39">
        <v>1279.67</v>
      </c>
      <c r="S146" s="89">
        <v>101.96</v>
      </c>
      <c r="T146" s="95">
        <v>4.5</v>
      </c>
      <c r="U146" s="88">
        <v>1</v>
      </c>
    </row>
    <row r="147" spans="1:21" x14ac:dyDescent="0.25">
      <c r="A147" s="85">
        <v>1</v>
      </c>
      <c r="B147" s="10" t="s">
        <v>145</v>
      </c>
      <c r="C147" s="11">
        <v>166</v>
      </c>
      <c r="D147" s="11">
        <v>153</v>
      </c>
      <c r="E147" s="11">
        <v>12</v>
      </c>
      <c r="F147" s="11">
        <v>18</v>
      </c>
      <c r="G147" s="11">
        <v>130</v>
      </c>
      <c r="H147" s="11">
        <v>70.5</v>
      </c>
      <c r="I147" s="11">
        <v>11</v>
      </c>
      <c r="J147" s="11">
        <v>71.72</v>
      </c>
      <c r="K147" s="11">
        <v>56.3</v>
      </c>
      <c r="L147" s="11">
        <v>3291.43</v>
      </c>
      <c r="M147" s="11">
        <v>396.6</v>
      </c>
      <c r="N147" s="11">
        <v>232.39</v>
      </c>
      <c r="O147" s="11">
        <v>67.739999999999995</v>
      </c>
      <c r="P147" s="11">
        <v>1077.1300000000001</v>
      </c>
      <c r="Q147" s="11">
        <v>140.80000000000001</v>
      </c>
      <c r="R147" s="11">
        <v>108.12</v>
      </c>
      <c r="S147" s="76">
        <v>38.75</v>
      </c>
      <c r="T147" s="92">
        <v>5</v>
      </c>
      <c r="U147" s="85">
        <v>1</v>
      </c>
    </row>
    <row r="148" spans="1:21" x14ac:dyDescent="0.25">
      <c r="A148" s="86">
        <v>2</v>
      </c>
      <c r="B148" s="13" t="s">
        <v>150</v>
      </c>
      <c r="C148" s="9">
        <v>214</v>
      </c>
      <c r="D148" s="9">
        <v>202</v>
      </c>
      <c r="E148" s="9">
        <v>12</v>
      </c>
      <c r="F148" s="9">
        <v>19</v>
      </c>
      <c r="G148" s="9">
        <v>176</v>
      </c>
      <c r="H148" s="9">
        <v>95</v>
      </c>
      <c r="I148" s="9">
        <v>13</v>
      </c>
      <c r="J148" s="9">
        <v>99.33</v>
      </c>
      <c r="K148" s="9">
        <v>78</v>
      </c>
      <c r="L148" s="9">
        <v>7970.4</v>
      </c>
      <c r="M148" s="9">
        <v>744.9</v>
      </c>
      <c r="N148" s="9">
        <v>426.84</v>
      </c>
      <c r="O148" s="9">
        <v>89.58</v>
      </c>
      <c r="P148" s="9">
        <v>2613.87</v>
      </c>
      <c r="Q148" s="9">
        <v>258.8</v>
      </c>
      <c r="R148" s="9">
        <v>197.63</v>
      </c>
      <c r="S148" s="77">
        <v>51.3</v>
      </c>
      <c r="T148" s="93">
        <v>5</v>
      </c>
      <c r="U148" s="86">
        <v>2</v>
      </c>
    </row>
    <row r="149" spans="1:21" x14ac:dyDescent="0.25">
      <c r="A149" s="86">
        <v>3</v>
      </c>
      <c r="B149" s="13" t="s">
        <v>158</v>
      </c>
      <c r="C149" s="9">
        <v>262</v>
      </c>
      <c r="D149" s="9">
        <v>253</v>
      </c>
      <c r="E149" s="9">
        <v>12.5</v>
      </c>
      <c r="F149" s="9">
        <v>20</v>
      </c>
      <c r="G149" s="9">
        <v>222</v>
      </c>
      <c r="H149" s="9">
        <v>120.25</v>
      </c>
      <c r="I149" s="9">
        <v>16</v>
      </c>
      <c r="J149" s="9">
        <v>131.15</v>
      </c>
      <c r="K149" s="9">
        <v>103</v>
      </c>
      <c r="L149" s="9">
        <v>16243.92</v>
      </c>
      <c r="M149" s="9">
        <v>1240</v>
      </c>
      <c r="N149" s="9">
        <v>701.07</v>
      </c>
      <c r="O149" s="9">
        <v>111.29</v>
      </c>
      <c r="P149" s="9">
        <v>5404.02</v>
      </c>
      <c r="Q149" s="9">
        <v>427.2</v>
      </c>
      <c r="R149" s="9">
        <v>325.45999999999998</v>
      </c>
      <c r="S149" s="77">
        <v>64.19</v>
      </c>
      <c r="T149" s="93">
        <v>5</v>
      </c>
      <c r="U149" s="86">
        <v>3</v>
      </c>
    </row>
    <row r="150" spans="1:21" x14ac:dyDescent="0.25">
      <c r="A150" s="86">
        <v>4</v>
      </c>
      <c r="B150" s="13" t="s">
        <v>168</v>
      </c>
      <c r="C150" s="9">
        <v>308</v>
      </c>
      <c r="D150" s="9">
        <v>301</v>
      </c>
      <c r="E150" s="9">
        <v>12</v>
      </c>
      <c r="F150" s="9">
        <v>19</v>
      </c>
      <c r="G150" s="9">
        <v>270</v>
      </c>
      <c r="H150" s="9">
        <v>144.5</v>
      </c>
      <c r="I150" s="9">
        <v>18</v>
      </c>
      <c r="J150" s="9">
        <v>149.56</v>
      </c>
      <c r="K150" s="9">
        <v>117.4</v>
      </c>
      <c r="L150" s="9">
        <v>26362.99</v>
      </c>
      <c r="M150" s="9">
        <v>1711.9</v>
      </c>
      <c r="N150" s="9">
        <v>953.96</v>
      </c>
      <c r="O150" s="9">
        <v>132.77000000000001</v>
      </c>
      <c r="P150" s="9">
        <v>8642.7800000000007</v>
      </c>
      <c r="Q150" s="9">
        <v>574.27</v>
      </c>
      <c r="R150" s="9">
        <v>436.61</v>
      </c>
      <c r="S150" s="77">
        <v>76.02</v>
      </c>
      <c r="T150" s="93">
        <v>5</v>
      </c>
      <c r="U150" s="86">
        <v>4</v>
      </c>
    </row>
    <row r="151" spans="1:21" x14ac:dyDescent="0.25">
      <c r="A151" s="86">
        <v>5</v>
      </c>
      <c r="B151" s="13" t="s">
        <v>190</v>
      </c>
      <c r="C151" s="9">
        <v>365</v>
      </c>
      <c r="D151" s="9">
        <v>353</v>
      </c>
      <c r="E151" s="9">
        <v>16.5</v>
      </c>
      <c r="F151" s="9">
        <v>26.5</v>
      </c>
      <c r="G151" s="9">
        <v>312</v>
      </c>
      <c r="H151" s="9">
        <v>168.25</v>
      </c>
      <c r="I151" s="9">
        <v>20</v>
      </c>
      <c r="J151" s="9">
        <v>242</v>
      </c>
      <c r="K151" s="9">
        <v>190</v>
      </c>
      <c r="L151" s="9">
        <v>58667.44</v>
      </c>
      <c r="M151" s="9">
        <v>3214.7</v>
      </c>
      <c r="N151" s="9">
        <v>1810.04</v>
      </c>
      <c r="O151" s="9">
        <v>155.69999999999999</v>
      </c>
      <c r="P151" s="9">
        <v>19445.3</v>
      </c>
      <c r="Q151" s="9">
        <v>1101.72</v>
      </c>
      <c r="R151" s="9">
        <v>838.34</v>
      </c>
      <c r="S151" s="77">
        <v>89.64</v>
      </c>
      <c r="T151" s="93">
        <v>5</v>
      </c>
      <c r="U151" s="86">
        <v>5</v>
      </c>
    </row>
    <row r="152" spans="1:21" ht="15.75" thickBot="1" x14ac:dyDescent="0.3">
      <c r="A152" s="87">
        <v>6</v>
      </c>
      <c r="B152" s="15" t="s">
        <v>215</v>
      </c>
      <c r="C152" s="16">
        <v>429</v>
      </c>
      <c r="D152" s="16">
        <v>400</v>
      </c>
      <c r="E152" s="16">
        <v>23</v>
      </c>
      <c r="F152" s="16">
        <v>35.5</v>
      </c>
      <c r="G152" s="16">
        <v>358</v>
      </c>
      <c r="H152" s="16">
        <v>188.5</v>
      </c>
      <c r="I152" s="16">
        <v>22</v>
      </c>
      <c r="J152" s="16">
        <v>370.49</v>
      </c>
      <c r="K152" s="16">
        <v>290.8</v>
      </c>
      <c r="L152" s="16">
        <v>120290.27</v>
      </c>
      <c r="M152" s="16">
        <v>5607.9</v>
      </c>
      <c r="N152" s="16">
        <v>3198.49</v>
      </c>
      <c r="O152" s="16">
        <v>180.19</v>
      </c>
      <c r="P152" s="16">
        <v>37914.870000000003</v>
      </c>
      <c r="Q152" s="16">
        <v>1895.74</v>
      </c>
      <c r="R152" s="16">
        <v>1447.08</v>
      </c>
      <c r="S152" s="78">
        <v>101.16</v>
      </c>
      <c r="T152" s="94">
        <v>5</v>
      </c>
      <c r="U152" s="87">
        <v>6</v>
      </c>
    </row>
    <row r="153" spans="1:21" x14ac:dyDescent="0.25">
      <c r="A153" s="85">
        <v>1</v>
      </c>
      <c r="B153" s="10" t="s">
        <v>151</v>
      </c>
      <c r="C153" s="11">
        <v>220</v>
      </c>
      <c r="D153" s="11">
        <v>202</v>
      </c>
      <c r="E153" s="11">
        <v>14</v>
      </c>
      <c r="F153" s="11">
        <v>22</v>
      </c>
      <c r="G153" s="11">
        <v>176</v>
      </c>
      <c r="H153" s="11">
        <v>94</v>
      </c>
      <c r="I153" s="11">
        <v>13</v>
      </c>
      <c r="J153" s="11">
        <v>114.97</v>
      </c>
      <c r="K153" s="11">
        <v>90.3</v>
      </c>
      <c r="L153" s="11">
        <v>9488.15</v>
      </c>
      <c r="M153" s="11">
        <v>862.6</v>
      </c>
      <c r="N153" s="11">
        <v>500.34</v>
      </c>
      <c r="O153" s="11">
        <v>90.84</v>
      </c>
      <c r="P153" s="11">
        <v>3027.75</v>
      </c>
      <c r="Q153" s="11">
        <v>299.77999999999997</v>
      </c>
      <c r="R153" s="11">
        <v>229.45</v>
      </c>
      <c r="S153" s="76">
        <v>51.32</v>
      </c>
      <c r="T153" s="92">
        <v>6</v>
      </c>
      <c r="U153" s="85">
        <v>1</v>
      </c>
    </row>
    <row r="154" spans="1:21" x14ac:dyDescent="0.25">
      <c r="A154" s="86">
        <v>2</v>
      </c>
      <c r="B154" s="13" t="s">
        <v>159</v>
      </c>
      <c r="C154" s="9">
        <v>267</v>
      </c>
      <c r="D154" s="9">
        <v>253</v>
      </c>
      <c r="E154" s="9">
        <v>14</v>
      </c>
      <c r="F154" s="9">
        <v>22.5</v>
      </c>
      <c r="G154" s="9">
        <v>222</v>
      </c>
      <c r="H154" s="9">
        <v>119.5</v>
      </c>
      <c r="I154" s="9">
        <v>16</v>
      </c>
      <c r="J154" s="9">
        <v>147.13</v>
      </c>
      <c r="K154" s="9">
        <v>115.5</v>
      </c>
      <c r="L154" s="9">
        <v>18593.240000000002</v>
      </c>
      <c r="M154" s="9">
        <v>1392.8</v>
      </c>
      <c r="N154" s="9">
        <v>793.96</v>
      </c>
      <c r="O154" s="9">
        <v>112.42</v>
      </c>
      <c r="P154" s="9">
        <v>6080.59</v>
      </c>
      <c r="Q154" s="9">
        <v>480.68</v>
      </c>
      <c r="R154" s="9">
        <v>366.65</v>
      </c>
      <c r="S154" s="77">
        <v>64.290000000000006</v>
      </c>
      <c r="T154" s="93">
        <v>6</v>
      </c>
      <c r="U154" s="86">
        <v>2</v>
      </c>
    </row>
    <row r="155" spans="1:21" x14ac:dyDescent="0.25">
      <c r="A155" s="86">
        <v>3</v>
      </c>
      <c r="B155" s="13" t="s">
        <v>169</v>
      </c>
      <c r="C155" s="9">
        <v>312</v>
      </c>
      <c r="D155" s="9">
        <v>302</v>
      </c>
      <c r="E155" s="9">
        <v>13</v>
      </c>
      <c r="F155" s="9">
        <v>21</v>
      </c>
      <c r="G155" s="9">
        <v>270</v>
      </c>
      <c r="H155" s="9">
        <v>144.5</v>
      </c>
      <c r="I155" s="9">
        <v>18</v>
      </c>
      <c r="J155" s="9">
        <v>164.72</v>
      </c>
      <c r="K155" s="9">
        <v>129.30000000000001</v>
      </c>
      <c r="L155" s="9">
        <v>29508.74</v>
      </c>
      <c r="M155" s="9">
        <v>1891.6</v>
      </c>
      <c r="N155" s="9">
        <v>1059.44</v>
      </c>
      <c r="O155" s="9">
        <v>133.84</v>
      </c>
      <c r="P155" s="9">
        <v>9648.6</v>
      </c>
      <c r="Q155" s="9">
        <v>638.98</v>
      </c>
      <c r="R155" s="9">
        <v>485.99</v>
      </c>
      <c r="S155" s="77">
        <v>76.53</v>
      </c>
      <c r="T155" s="93">
        <v>6</v>
      </c>
      <c r="U155" s="86">
        <v>3</v>
      </c>
    </row>
    <row r="156" spans="1:21" x14ac:dyDescent="0.25">
      <c r="A156" s="86">
        <v>4</v>
      </c>
      <c r="B156" s="13" t="s">
        <v>191</v>
      </c>
      <c r="C156" s="9">
        <v>369</v>
      </c>
      <c r="D156" s="9">
        <v>360</v>
      </c>
      <c r="E156" s="9">
        <v>18</v>
      </c>
      <c r="F156" s="9">
        <v>28.5</v>
      </c>
      <c r="G156" s="9">
        <v>312</v>
      </c>
      <c r="H156" s="9">
        <v>171</v>
      </c>
      <c r="I156" s="9">
        <v>20</v>
      </c>
      <c r="J156" s="9">
        <v>264.79000000000002</v>
      </c>
      <c r="K156" s="9">
        <v>207.9</v>
      </c>
      <c r="L156" s="9">
        <v>64960.86</v>
      </c>
      <c r="M156" s="9">
        <v>3520.9</v>
      </c>
      <c r="N156" s="9">
        <v>1991.8</v>
      </c>
      <c r="O156" s="9">
        <v>156.63</v>
      </c>
      <c r="P156" s="9">
        <v>22183.47</v>
      </c>
      <c r="Q156" s="9">
        <v>1232.42</v>
      </c>
      <c r="R156" s="9">
        <v>938.35</v>
      </c>
      <c r="S156" s="77">
        <v>91.53</v>
      </c>
      <c r="T156" s="93">
        <v>6</v>
      </c>
      <c r="U156" s="86">
        <v>4</v>
      </c>
    </row>
    <row r="157" spans="1:21" ht="15.75" thickBot="1" x14ac:dyDescent="0.3">
      <c r="A157" s="87">
        <v>5</v>
      </c>
      <c r="B157" s="15" t="s">
        <v>216</v>
      </c>
      <c r="C157" s="16">
        <v>438</v>
      </c>
      <c r="D157" s="16">
        <v>370</v>
      </c>
      <c r="E157" s="16">
        <v>25</v>
      </c>
      <c r="F157" s="16">
        <v>40</v>
      </c>
      <c r="G157" s="16">
        <v>358</v>
      </c>
      <c r="H157" s="16">
        <v>172.5</v>
      </c>
      <c r="I157" s="16">
        <v>22</v>
      </c>
      <c r="J157" s="16">
        <v>389.65</v>
      </c>
      <c r="K157" s="16">
        <v>305.89999999999998</v>
      </c>
      <c r="L157" s="16">
        <v>128432.35</v>
      </c>
      <c r="M157" s="16">
        <v>5864.5</v>
      </c>
      <c r="N157" s="16">
        <v>3381.88</v>
      </c>
      <c r="O157" s="16">
        <v>181.55</v>
      </c>
      <c r="P157" s="16">
        <v>33828.589999999997</v>
      </c>
      <c r="Q157" s="16">
        <v>1828.57</v>
      </c>
      <c r="R157" s="16">
        <v>1400.59</v>
      </c>
      <c r="S157" s="78">
        <v>93.18</v>
      </c>
      <c r="T157" s="94">
        <v>6</v>
      </c>
      <c r="U157" s="87">
        <v>5</v>
      </c>
    </row>
    <row r="158" spans="1:21" x14ac:dyDescent="0.25">
      <c r="A158" s="85">
        <v>1</v>
      </c>
      <c r="B158" s="10" t="s">
        <v>152</v>
      </c>
      <c r="C158" s="11">
        <v>226</v>
      </c>
      <c r="D158" s="11">
        <v>203</v>
      </c>
      <c r="E158" s="11">
        <v>16</v>
      </c>
      <c r="F158" s="11">
        <v>25</v>
      </c>
      <c r="G158" s="11">
        <v>176</v>
      </c>
      <c r="H158" s="11">
        <v>93.5</v>
      </c>
      <c r="I158" s="11">
        <v>13</v>
      </c>
      <c r="J158" s="11">
        <v>131.11000000000001</v>
      </c>
      <c r="K158" s="11">
        <v>102.9</v>
      </c>
      <c r="L158" s="11">
        <v>11136.66</v>
      </c>
      <c r="M158" s="11">
        <v>985.6</v>
      </c>
      <c r="N158" s="11">
        <v>578.16</v>
      </c>
      <c r="O158" s="11">
        <v>92.16</v>
      </c>
      <c r="P158" s="11">
        <v>3493.41</v>
      </c>
      <c r="Q158" s="11">
        <v>344.18</v>
      </c>
      <c r="R158" s="11">
        <v>263.98</v>
      </c>
      <c r="S158" s="76">
        <v>51.62</v>
      </c>
      <c r="T158" s="92">
        <v>7</v>
      </c>
      <c r="U158" s="85">
        <v>1</v>
      </c>
    </row>
    <row r="159" spans="1:21" x14ac:dyDescent="0.25">
      <c r="A159" s="86">
        <v>2</v>
      </c>
      <c r="B159" s="13" t="s">
        <v>160</v>
      </c>
      <c r="C159" s="9">
        <v>274</v>
      </c>
      <c r="D159" s="9">
        <v>258</v>
      </c>
      <c r="E159" s="9">
        <v>16</v>
      </c>
      <c r="F159" s="9">
        <v>26</v>
      </c>
      <c r="G159" s="9">
        <v>222</v>
      </c>
      <c r="H159" s="9">
        <v>121</v>
      </c>
      <c r="I159" s="9">
        <v>16</v>
      </c>
      <c r="J159" s="9">
        <v>171.88</v>
      </c>
      <c r="K159" s="9">
        <v>134.9</v>
      </c>
      <c r="L159" s="9">
        <v>22416.62</v>
      </c>
      <c r="M159" s="9">
        <v>1636.3</v>
      </c>
      <c r="N159" s="9">
        <v>942.16</v>
      </c>
      <c r="O159" s="9">
        <v>114.2</v>
      </c>
      <c r="P159" s="9">
        <v>7452.57</v>
      </c>
      <c r="Q159" s="9">
        <v>577.72</v>
      </c>
      <c r="R159" s="9">
        <v>441.04</v>
      </c>
      <c r="S159" s="77">
        <v>65.849999999999994</v>
      </c>
      <c r="T159" s="93">
        <v>7</v>
      </c>
      <c r="U159" s="86">
        <v>2</v>
      </c>
    </row>
    <row r="160" spans="1:21" x14ac:dyDescent="0.25">
      <c r="A160" s="86">
        <v>3</v>
      </c>
      <c r="B160" s="13" t="s">
        <v>170</v>
      </c>
      <c r="C160" s="9">
        <v>316</v>
      </c>
      <c r="D160" s="9">
        <v>302</v>
      </c>
      <c r="E160" s="9">
        <v>14.5</v>
      </c>
      <c r="F160" s="9">
        <v>23</v>
      </c>
      <c r="G160" s="9">
        <v>270</v>
      </c>
      <c r="H160" s="9">
        <v>143.75</v>
      </c>
      <c r="I160" s="9">
        <v>18</v>
      </c>
      <c r="J160" s="9">
        <v>180.85</v>
      </c>
      <c r="K160" s="9">
        <v>142</v>
      </c>
      <c r="L160" s="9">
        <v>32732.42</v>
      </c>
      <c r="M160" s="9">
        <v>2071.6999999999998</v>
      </c>
      <c r="N160" s="9">
        <v>1167.93</v>
      </c>
      <c r="O160" s="9">
        <v>134.53</v>
      </c>
      <c r="P160" s="9">
        <v>10569.09</v>
      </c>
      <c r="Q160" s="9">
        <v>699.94</v>
      </c>
      <c r="R160" s="9">
        <v>533.09</v>
      </c>
      <c r="S160" s="77">
        <v>76.45</v>
      </c>
      <c r="T160" s="93">
        <v>7</v>
      </c>
      <c r="U160" s="86">
        <v>3</v>
      </c>
    </row>
    <row r="161" spans="1:21" x14ac:dyDescent="0.25">
      <c r="A161" s="86">
        <v>4</v>
      </c>
      <c r="B161" s="13" t="s">
        <v>192</v>
      </c>
      <c r="C161" s="9">
        <v>376</v>
      </c>
      <c r="D161" s="9">
        <v>361</v>
      </c>
      <c r="E161" s="9">
        <v>20</v>
      </c>
      <c r="F161" s="9">
        <v>32</v>
      </c>
      <c r="G161" s="9">
        <v>312</v>
      </c>
      <c r="H161" s="9">
        <v>170.5</v>
      </c>
      <c r="I161" s="9">
        <v>20</v>
      </c>
      <c r="J161" s="9">
        <v>296.87</v>
      </c>
      <c r="K161" s="9">
        <v>233.1</v>
      </c>
      <c r="L161" s="9">
        <v>74398.83</v>
      </c>
      <c r="M161" s="9">
        <v>3957.4</v>
      </c>
      <c r="N161" s="9">
        <v>2256.3200000000002</v>
      </c>
      <c r="O161" s="9">
        <v>158.31</v>
      </c>
      <c r="P161" s="9">
        <v>25119.61</v>
      </c>
      <c r="Q161" s="9">
        <v>1391.67</v>
      </c>
      <c r="R161" s="9">
        <v>1060.6500000000001</v>
      </c>
      <c r="S161" s="77">
        <v>91.99</v>
      </c>
      <c r="T161" s="93">
        <v>7</v>
      </c>
      <c r="U161" s="86">
        <v>4</v>
      </c>
    </row>
    <row r="162" spans="1:21" ht="15.75" thickBot="1" x14ac:dyDescent="0.3">
      <c r="A162" s="87">
        <v>5</v>
      </c>
      <c r="B162" s="15" t="s">
        <v>217</v>
      </c>
      <c r="C162" s="16">
        <v>448</v>
      </c>
      <c r="D162" s="16">
        <v>371</v>
      </c>
      <c r="E162" s="16">
        <v>28</v>
      </c>
      <c r="F162" s="16">
        <v>45</v>
      </c>
      <c r="G162" s="16">
        <v>358</v>
      </c>
      <c r="H162" s="16">
        <v>171.5</v>
      </c>
      <c r="I162" s="16">
        <v>22</v>
      </c>
      <c r="J162" s="16">
        <v>438.29</v>
      </c>
      <c r="K162" s="16">
        <v>344.1</v>
      </c>
      <c r="L162" s="16">
        <v>148100.16</v>
      </c>
      <c r="M162" s="16">
        <v>6611.6</v>
      </c>
      <c r="N162" s="16">
        <v>3848.78</v>
      </c>
      <c r="O162" s="16">
        <v>183.82</v>
      </c>
      <c r="P162" s="16">
        <v>38379.67</v>
      </c>
      <c r="Q162" s="16">
        <v>2068.98</v>
      </c>
      <c r="R162" s="16">
        <v>1587.47</v>
      </c>
      <c r="S162" s="78">
        <v>93.58</v>
      </c>
      <c r="T162" s="94">
        <v>7</v>
      </c>
      <c r="U162" s="87">
        <v>5</v>
      </c>
    </row>
    <row r="163" spans="1:21" x14ac:dyDescent="0.25">
      <c r="A163" s="85">
        <v>1</v>
      </c>
      <c r="B163" s="10" t="s">
        <v>153</v>
      </c>
      <c r="C163" s="11">
        <v>234</v>
      </c>
      <c r="D163" s="11">
        <v>203</v>
      </c>
      <c r="E163" s="11">
        <v>18</v>
      </c>
      <c r="F163" s="11">
        <v>29</v>
      </c>
      <c r="G163" s="11">
        <v>176</v>
      </c>
      <c r="H163" s="11">
        <v>92.5</v>
      </c>
      <c r="I163" s="11">
        <v>13</v>
      </c>
      <c r="J163" s="11">
        <v>150.87</v>
      </c>
      <c r="K163" s="11">
        <v>118.4</v>
      </c>
      <c r="L163" s="11">
        <v>13375.48</v>
      </c>
      <c r="M163" s="11">
        <v>1143.2</v>
      </c>
      <c r="N163" s="11">
        <v>679.29</v>
      </c>
      <c r="O163" s="11">
        <v>94.16</v>
      </c>
      <c r="P163" s="11">
        <v>4053.99</v>
      </c>
      <c r="Q163" s="11">
        <v>399.41</v>
      </c>
      <c r="R163" s="11">
        <v>306.76</v>
      </c>
      <c r="S163" s="76">
        <v>51.84</v>
      </c>
      <c r="T163" s="92">
        <v>8</v>
      </c>
      <c r="U163" s="85">
        <v>1</v>
      </c>
    </row>
    <row r="164" spans="1:21" x14ac:dyDescent="0.25">
      <c r="A164" s="86">
        <v>2</v>
      </c>
      <c r="B164" s="13" t="s">
        <v>161</v>
      </c>
      <c r="C164" s="9">
        <v>281</v>
      </c>
      <c r="D164" s="9">
        <v>259</v>
      </c>
      <c r="E164" s="9">
        <v>18</v>
      </c>
      <c r="F164" s="9">
        <v>29.5</v>
      </c>
      <c r="G164" s="9">
        <v>222</v>
      </c>
      <c r="H164" s="9">
        <v>120.5</v>
      </c>
      <c r="I164" s="9">
        <v>16</v>
      </c>
      <c r="J164" s="9">
        <v>194.97</v>
      </c>
      <c r="K164" s="9">
        <v>153.1</v>
      </c>
      <c r="L164" s="9">
        <v>26169.72</v>
      </c>
      <c r="M164" s="9">
        <v>1862.6</v>
      </c>
      <c r="N164" s="9">
        <v>1083.49</v>
      </c>
      <c r="O164" s="9">
        <v>115.86</v>
      </c>
      <c r="P164" s="9">
        <v>8556.67</v>
      </c>
      <c r="Q164" s="9">
        <v>660.75</v>
      </c>
      <c r="R164" s="9">
        <v>505.09</v>
      </c>
      <c r="S164" s="77">
        <v>66.25</v>
      </c>
      <c r="T164" s="93">
        <v>8</v>
      </c>
      <c r="U164" s="86">
        <v>2</v>
      </c>
    </row>
    <row r="165" spans="1:21" x14ac:dyDescent="0.25">
      <c r="A165" s="86">
        <v>3</v>
      </c>
      <c r="B165" s="13" t="s">
        <v>171</v>
      </c>
      <c r="C165" s="9">
        <v>316</v>
      </c>
      <c r="D165" s="9">
        <v>357</v>
      </c>
      <c r="E165" s="9">
        <v>14.5</v>
      </c>
      <c r="F165" s="9">
        <v>23</v>
      </c>
      <c r="G165" s="9">
        <v>270</v>
      </c>
      <c r="H165" s="9">
        <v>171.25</v>
      </c>
      <c r="I165" s="9">
        <v>18</v>
      </c>
      <c r="J165" s="9">
        <v>206.15</v>
      </c>
      <c r="K165" s="9">
        <v>161.80000000000001</v>
      </c>
      <c r="L165" s="9">
        <v>38173.519999999997</v>
      </c>
      <c r="M165" s="9">
        <v>2416.1</v>
      </c>
      <c r="N165" s="9">
        <v>1353.26</v>
      </c>
      <c r="O165" s="9">
        <v>136.08000000000001</v>
      </c>
      <c r="P165" s="9">
        <v>17452.099999999999</v>
      </c>
      <c r="Q165" s="9">
        <v>977.71</v>
      </c>
      <c r="R165" s="9">
        <v>741.5</v>
      </c>
      <c r="S165" s="77">
        <v>92.01</v>
      </c>
      <c r="T165" s="93">
        <v>8</v>
      </c>
      <c r="U165" s="86">
        <v>3</v>
      </c>
    </row>
    <row r="166" spans="1:21" x14ac:dyDescent="0.25">
      <c r="A166" s="86">
        <v>4</v>
      </c>
      <c r="B166" s="13" t="s">
        <v>193</v>
      </c>
      <c r="C166" s="9">
        <v>382</v>
      </c>
      <c r="D166" s="9">
        <v>362</v>
      </c>
      <c r="E166" s="9">
        <v>22</v>
      </c>
      <c r="F166" s="9">
        <v>35</v>
      </c>
      <c r="G166" s="9">
        <v>312</v>
      </c>
      <c r="H166" s="9">
        <v>170</v>
      </c>
      <c r="I166" s="9">
        <v>20</v>
      </c>
      <c r="J166" s="9">
        <v>325.47000000000003</v>
      </c>
      <c r="K166" s="9">
        <v>255.5</v>
      </c>
      <c r="L166" s="9">
        <v>82894.78</v>
      </c>
      <c r="M166" s="9">
        <v>4340</v>
      </c>
      <c r="N166" s="9">
        <v>2491.96</v>
      </c>
      <c r="O166" s="9">
        <v>159.59</v>
      </c>
      <c r="P166" s="9">
        <v>27708.51</v>
      </c>
      <c r="Q166" s="9">
        <v>1530.86</v>
      </c>
      <c r="R166" s="9">
        <v>1168.17</v>
      </c>
      <c r="S166" s="77">
        <v>92.27</v>
      </c>
      <c r="T166" s="93">
        <v>8</v>
      </c>
      <c r="U166" s="86">
        <v>4</v>
      </c>
    </row>
    <row r="167" spans="1:21" ht="15.75" thickBot="1" x14ac:dyDescent="0.3">
      <c r="A167" s="87">
        <v>5</v>
      </c>
      <c r="B167" s="15" t="s">
        <v>218</v>
      </c>
      <c r="C167" s="16">
        <v>458</v>
      </c>
      <c r="D167" s="16">
        <v>372</v>
      </c>
      <c r="E167" s="16">
        <v>31</v>
      </c>
      <c r="F167" s="16">
        <v>50</v>
      </c>
      <c r="G167" s="16">
        <v>358</v>
      </c>
      <c r="H167" s="16">
        <v>170.5</v>
      </c>
      <c r="I167" s="16">
        <v>22</v>
      </c>
      <c r="J167" s="16">
        <v>487.13</v>
      </c>
      <c r="K167" s="16">
        <v>382.4</v>
      </c>
      <c r="L167" s="16">
        <v>168699.38</v>
      </c>
      <c r="M167" s="16">
        <v>7366.8</v>
      </c>
      <c r="N167" s="16">
        <v>4327.2</v>
      </c>
      <c r="O167" s="16">
        <v>186.09</v>
      </c>
      <c r="P167" s="16">
        <v>43005.94</v>
      </c>
      <c r="Q167" s="16">
        <v>2312.15</v>
      </c>
      <c r="R167" s="16">
        <v>1777.05</v>
      </c>
      <c r="S167" s="78">
        <v>93.96</v>
      </c>
      <c r="T167" s="94">
        <v>8</v>
      </c>
      <c r="U167" s="87">
        <v>5</v>
      </c>
    </row>
    <row r="168" spans="1:21" x14ac:dyDescent="0.25">
      <c r="A168" s="85">
        <v>1</v>
      </c>
      <c r="B168" s="10" t="s">
        <v>162</v>
      </c>
      <c r="C168" s="11">
        <v>288</v>
      </c>
      <c r="D168" s="11">
        <v>260</v>
      </c>
      <c r="E168" s="11">
        <v>20</v>
      </c>
      <c r="F168" s="11">
        <v>33</v>
      </c>
      <c r="G168" s="11">
        <v>222</v>
      </c>
      <c r="H168" s="11">
        <v>120</v>
      </c>
      <c r="I168" s="11">
        <v>16</v>
      </c>
      <c r="J168" s="11">
        <v>218.2</v>
      </c>
      <c r="K168" s="11">
        <v>171.3</v>
      </c>
      <c r="L168" s="11">
        <v>30128.76</v>
      </c>
      <c r="M168" s="11">
        <v>2092.3000000000002</v>
      </c>
      <c r="N168" s="11">
        <v>1228.96</v>
      </c>
      <c r="O168" s="11">
        <v>117.51</v>
      </c>
      <c r="P168" s="11">
        <v>9685.85</v>
      </c>
      <c r="Q168" s="11">
        <v>745.07</v>
      </c>
      <c r="R168" s="11">
        <v>570.29</v>
      </c>
      <c r="S168" s="76">
        <v>66.63</v>
      </c>
      <c r="T168" s="92">
        <v>9</v>
      </c>
      <c r="U168" s="85">
        <v>1</v>
      </c>
    </row>
    <row r="169" spans="1:21" x14ac:dyDescent="0.25">
      <c r="A169" s="86">
        <v>2</v>
      </c>
      <c r="B169" s="13" t="s">
        <v>172</v>
      </c>
      <c r="C169" s="9">
        <v>322</v>
      </c>
      <c r="D169" s="9">
        <v>358</v>
      </c>
      <c r="E169" s="9">
        <v>16</v>
      </c>
      <c r="F169" s="9">
        <v>26</v>
      </c>
      <c r="G169" s="9">
        <v>270</v>
      </c>
      <c r="H169" s="9">
        <v>171</v>
      </c>
      <c r="I169" s="9">
        <v>18</v>
      </c>
      <c r="J169" s="9">
        <v>232.14</v>
      </c>
      <c r="K169" s="9">
        <v>182.2</v>
      </c>
      <c r="L169" s="9">
        <v>43983.21</v>
      </c>
      <c r="M169" s="9">
        <v>2731.9</v>
      </c>
      <c r="N169" s="9">
        <v>1541.6</v>
      </c>
      <c r="O169" s="9">
        <v>137.65</v>
      </c>
      <c r="P169" s="9">
        <v>19896.060000000001</v>
      </c>
      <c r="Q169" s="9">
        <v>1111.51</v>
      </c>
      <c r="R169" s="9">
        <v>843.38</v>
      </c>
      <c r="S169" s="77">
        <v>92.58</v>
      </c>
      <c r="T169" s="93">
        <v>9</v>
      </c>
      <c r="U169" s="86">
        <v>2</v>
      </c>
    </row>
    <row r="170" spans="1:21" x14ac:dyDescent="0.25">
      <c r="A170" s="86">
        <v>3</v>
      </c>
      <c r="B170" s="13" t="s">
        <v>194</v>
      </c>
      <c r="C170" s="9">
        <v>389</v>
      </c>
      <c r="D170" s="9">
        <v>363</v>
      </c>
      <c r="E170" s="9">
        <v>24</v>
      </c>
      <c r="F170" s="9">
        <v>38.5</v>
      </c>
      <c r="G170" s="9">
        <v>312</v>
      </c>
      <c r="H170" s="9">
        <v>169.5</v>
      </c>
      <c r="I170" s="9">
        <v>20</v>
      </c>
      <c r="J170" s="9">
        <v>357.82</v>
      </c>
      <c r="K170" s="9">
        <v>280.89999999999998</v>
      </c>
      <c r="L170" s="9">
        <v>93053.119999999995</v>
      </c>
      <c r="M170" s="9">
        <v>4784.2</v>
      </c>
      <c r="N170" s="9">
        <v>2767.25</v>
      </c>
      <c r="O170" s="9">
        <v>161.26</v>
      </c>
      <c r="P170" s="9">
        <v>30738.03</v>
      </c>
      <c r="Q170" s="9">
        <v>1693.56</v>
      </c>
      <c r="R170" s="9">
        <v>1293.57</v>
      </c>
      <c r="S170" s="77">
        <v>92.68</v>
      </c>
      <c r="T170" s="93">
        <v>9</v>
      </c>
      <c r="U170" s="86">
        <v>3</v>
      </c>
    </row>
    <row r="171" spans="1:21" ht="15.75" thickBot="1" x14ac:dyDescent="0.3">
      <c r="A171" s="87">
        <v>4</v>
      </c>
      <c r="B171" s="15" t="s">
        <v>219</v>
      </c>
      <c r="C171" s="16">
        <v>470</v>
      </c>
      <c r="D171" s="16">
        <v>373</v>
      </c>
      <c r="E171" s="16">
        <v>35</v>
      </c>
      <c r="F171" s="16">
        <v>56</v>
      </c>
      <c r="G171" s="16">
        <v>358</v>
      </c>
      <c r="H171" s="16">
        <v>169</v>
      </c>
      <c r="I171" s="16">
        <v>22</v>
      </c>
      <c r="J171" s="16">
        <v>547.21</v>
      </c>
      <c r="K171" s="16">
        <v>429.6</v>
      </c>
      <c r="L171" s="16">
        <v>194740.01</v>
      </c>
      <c r="M171" s="16">
        <v>8286.7999999999993</v>
      </c>
      <c r="N171" s="16">
        <v>4920.7</v>
      </c>
      <c r="O171" s="16">
        <v>188.65</v>
      </c>
      <c r="P171" s="16">
        <v>48584.93</v>
      </c>
      <c r="Q171" s="16">
        <v>2605.09</v>
      </c>
      <c r="R171" s="16">
        <v>2007.28</v>
      </c>
      <c r="S171" s="78">
        <v>94.23</v>
      </c>
      <c r="T171" s="94">
        <v>9</v>
      </c>
      <c r="U171" s="87">
        <v>4</v>
      </c>
    </row>
    <row r="172" spans="1:21" x14ac:dyDescent="0.25">
      <c r="A172" s="85">
        <v>1</v>
      </c>
      <c r="B172" s="10" t="s">
        <v>163</v>
      </c>
      <c r="C172" s="11">
        <v>298</v>
      </c>
      <c r="D172" s="11">
        <v>261</v>
      </c>
      <c r="E172" s="11">
        <v>23</v>
      </c>
      <c r="F172" s="11">
        <v>38</v>
      </c>
      <c r="G172" s="11">
        <v>222</v>
      </c>
      <c r="H172" s="11">
        <v>119</v>
      </c>
      <c r="I172" s="11">
        <v>16</v>
      </c>
      <c r="J172" s="11">
        <v>251.62</v>
      </c>
      <c r="K172" s="11">
        <v>197.5</v>
      </c>
      <c r="L172" s="11">
        <v>36112.370000000003</v>
      </c>
      <c r="M172" s="11">
        <v>2423.6999999999998</v>
      </c>
      <c r="N172" s="11">
        <v>1442.84</v>
      </c>
      <c r="O172" s="11">
        <v>119.8</v>
      </c>
      <c r="P172" s="11">
        <v>11288.1</v>
      </c>
      <c r="Q172" s="11">
        <v>864.99</v>
      </c>
      <c r="R172" s="11">
        <v>663.49</v>
      </c>
      <c r="S172" s="76">
        <v>66.98</v>
      </c>
      <c r="T172" s="92">
        <v>10</v>
      </c>
      <c r="U172" s="85">
        <v>1</v>
      </c>
    </row>
    <row r="173" spans="1:21" x14ac:dyDescent="0.25">
      <c r="A173" s="86">
        <v>2</v>
      </c>
      <c r="B173" s="13" t="s">
        <v>173</v>
      </c>
      <c r="C173" s="9">
        <v>328</v>
      </c>
      <c r="D173" s="9">
        <v>359</v>
      </c>
      <c r="E173" s="9">
        <v>18</v>
      </c>
      <c r="F173" s="9">
        <v>29</v>
      </c>
      <c r="G173" s="9">
        <v>270</v>
      </c>
      <c r="H173" s="9">
        <v>170.5</v>
      </c>
      <c r="I173" s="9">
        <v>18</v>
      </c>
      <c r="J173" s="9">
        <v>259.60000000000002</v>
      </c>
      <c r="K173" s="9">
        <v>203.8</v>
      </c>
      <c r="L173" s="9">
        <v>50113.52</v>
      </c>
      <c r="M173" s="9">
        <v>3055.7</v>
      </c>
      <c r="N173" s="9">
        <v>1738.68</v>
      </c>
      <c r="O173" s="9">
        <v>138.94</v>
      </c>
      <c r="P173" s="9">
        <v>22381.16</v>
      </c>
      <c r="Q173" s="9">
        <v>1246.8599999999999</v>
      </c>
      <c r="R173" s="9">
        <v>947.13</v>
      </c>
      <c r="S173" s="77">
        <v>92.85</v>
      </c>
      <c r="T173" s="93">
        <v>10</v>
      </c>
      <c r="U173" s="86">
        <v>2</v>
      </c>
    </row>
    <row r="174" spans="1:21" x14ac:dyDescent="0.25">
      <c r="A174" s="86">
        <v>3</v>
      </c>
      <c r="B174" s="13" t="s">
        <v>195</v>
      </c>
      <c r="C174" s="9">
        <v>396</v>
      </c>
      <c r="D174" s="9">
        <v>364</v>
      </c>
      <c r="E174" s="9">
        <v>26.5</v>
      </c>
      <c r="F174" s="9">
        <v>42</v>
      </c>
      <c r="G174" s="9">
        <v>312</v>
      </c>
      <c r="H174" s="9">
        <v>168.75</v>
      </c>
      <c r="I174" s="9">
        <v>20</v>
      </c>
      <c r="J174" s="9">
        <v>391.87</v>
      </c>
      <c r="K174" s="9">
        <v>307.60000000000002</v>
      </c>
      <c r="L174" s="9">
        <v>103736.94</v>
      </c>
      <c r="M174" s="9">
        <v>5239.2</v>
      </c>
      <c r="N174" s="9">
        <v>3054.44</v>
      </c>
      <c r="O174" s="9">
        <v>162.69999999999999</v>
      </c>
      <c r="P174" s="9">
        <v>33819.629999999997</v>
      </c>
      <c r="Q174" s="9">
        <v>1858.22</v>
      </c>
      <c r="R174" s="9">
        <v>1421.64</v>
      </c>
      <c r="S174" s="77">
        <v>92.9</v>
      </c>
      <c r="T174" s="93">
        <v>10</v>
      </c>
      <c r="U174" s="86">
        <v>3</v>
      </c>
    </row>
    <row r="175" spans="1:21" ht="15.75" thickBot="1" x14ac:dyDescent="0.3">
      <c r="A175" s="87">
        <v>4</v>
      </c>
      <c r="B175" s="15" t="s">
        <v>220</v>
      </c>
      <c r="C175" s="16">
        <v>484</v>
      </c>
      <c r="D175" s="16">
        <v>374</v>
      </c>
      <c r="E175" s="16">
        <v>39</v>
      </c>
      <c r="F175" s="16">
        <v>63</v>
      </c>
      <c r="G175" s="16">
        <v>358</v>
      </c>
      <c r="H175" s="16">
        <v>167.5</v>
      </c>
      <c r="I175" s="16">
        <v>22</v>
      </c>
      <c r="J175" s="16">
        <v>615.01</v>
      </c>
      <c r="K175" s="16">
        <v>482.8</v>
      </c>
      <c r="L175" s="16">
        <v>226537.95</v>
      </c>
      <c r="M175" s="16">
        <v>9361.1</v>
      </c>
      <c r="N175" s="16">
        <v>5620.76</v>
      </c>
      <c r="O175" s="16">
        <v>191.92</v>
      </c>
      <c r="P175" s="16">
        <v>55131.74</v>
      </c>
      <c r="Q175" s="16">
        <v>2948.22</v>
      </c>
      <c r="R175" s="16">
        <v>2276.1799999999998</v>
      </c>
      <c r="S175" s="78">
        <v>94.68</v>
      </c>
      <c r="T175" s="94">
        <v>10</v>
      </c>
      <c r="U175" s="87">
        <v>4</v>
      </c>
    </row>
    <row r="176" spans="1:21" x14ac:dyDescent="0.25">
      <c r="A176" s="85">
        <v>1</v>
      </c>
      <c r="B176" s="10" t="s">
        <v>174</v>
      </c>
      <c r="C176" s="11">
        <v>334</v>
      </c>
      <c r="D176" s="11">
        <v>360</v>
      </c>
      <c r="E176" s="11">
        <v>20</v>
      </c>
      <c r="F176" s="11">
        <v>32</v>
      </c>
      <c r="G176" s="11">
        <v>270</v>
      </c>
      <c r="H176" s="11">
        <v>170</v>
      </c>
      <c r="I176" s="11">
        <v>18</v>
      </c>
      <c r="J176" s="11">
        <v>287.18</v>
      </c>
      <c r="K176" s="11">
        <v>225.4</v>
      </c>
      <c r="L176" s="11">
        <v>56488.07</v>
      </c>
      <c r="M176" s="11">
        <v>3382.5</v>
      </c>
      <c r="N176" s="11">
        <v>1939.98</v>
      </c>
      <c r="O176" s="11">
        <v>140.25</v>
      </c>
      <c r="P176" s="11">
        <v>24906.98</v>
      </c>
      <c r="Q176" s="11">
        <v>1383.72</v>
      </c>
      <c r="R176" s="11">
        <v>1052.25</v>
      </c>
      <c r="S176" s="76">
        <v>93.13</v>
      </c>
      <c r="T176" s="92">
        <v>11</v>
      </c>
      <c r="U176" s="85">
        <v>1</v>
      </c>
    </row>
    <row r="177" spans="1:21" x14ac:dyDescent="0.25">
      <c r="A177" s="86">
        <v>2</v>
      </c>
      <c r="B177" s="13" t="s">
        <v>196</v>
      </c>
      <c r="C177" s="9">
        <v>404</v>
      </c>
      <c r="D177" s="9">
        <v>374</v>
      </c>
      <c r="E177" s="9">
        <v>29</v>
      </c>
      <c r="F177" s="9">
        <v>46</v>
      </c>
      <c r="G177" s="9">
        <v>312</v>
      </c>
      <c r="H177" s="9">
        <v>172.5</v>
      </c>
      <c r="I177" s="9">
        <v>20</v>
      </c>
      <c r="J177" s="9">
        <v>437.99</v>
      </c>
      <c r="K177" s="9">
        <v>343.8</v>
      </c>
      <c r="L177" s="9">
        <v>118982.06</v>
      </c>
      <c r="M177" s="9">
        <v>5890.2</v>
      </c>
      <c r="N177" s="9">
        <v>3458.4</v>
      </c>
      <c r="O177" s="9">
        <v>164.82</v>
      </c>
      <c r="P177" s="9">
        <v>40183.360000000001</v>
      </c>
      <c r="Q177" s="9">
        <v>2148.84</v>
      </c>
      <c r="R177" s="9">
        <v>1644.63</v>
      </c>
      <c r="S177" s="77">
        <v>95.78</v>
      </c>
      <c r="T177" s="93">
        <v>11</v>
      </c>
      <c r="U177" s="86">
        <v>2</v>
      </c>
    </row>
    <row r="178" spans="1:21" ht="15.75" thickBot="1" x14ac:dyDescent="0.3">
      <c r="A178" s="87">
        <v>3</v>
      </c>
      <c r="B178" s="15" t="s">
        <v>221</v>
      </c>
      <c r="C178" s="16">
        <v>494</v>
      </c>
      <c r="D178" s="16">
        <v>392</v>
      </c>
      <c r="E178" s="16">
        <v>43</v>
      </c>
      <c r="F178" s="16">
        <v>68</v>
      </c>
      <c r="G178" s="16">
        <v>358</v>
      </c>
      <c r="H178" s="16">
        <v>174.5</v>
      </c>
      <c r="I178" s="16">
        <v>22</v>
      </c>
      <c r="J178" s="16">
        <v>691.21</v>
      </c>
      <c r="K178" s="16">
        <v>542.6</v>
      </c>
      <c r="L178" s="16">
        <v>261626.63</v>
      </c>
      <c r="M178" s="16">
        <v>10592.2</v>
      </c>
      <c r="N178" s="16">
        <v>6402.77</v>
      </c>
      <c r="O178" s="16">
        <v>194.55</v>
      </c>
      <c r="P178" s="16">
        <v>68534.679999999993</v>
      </c>
      <c r="Q178" s="16">
        <v>3496.67</v>
      </c>
      <c r="R178" s="16">
        <v>2700.52</v>
      </c>
      <c r="S178" s="78">
        <v>99.57</v>
      </c>
      <c r="T178" s="94">
        <v>11</v>
      </c>
      <c r="U178" s="87">
        <v>3</v>
      </c>
    </row>
    <row r="179" spans="1:21" x14ac:dyDescent="0.25">
      <c r="A179" s="85">
        <v>1</v>
      </c>
      <c r="B179" s="10" t="s">
        <v>175</v>
      </c>
      <c r="C179" s="11">
        <v>341</v>
      </c>
      <c r="D179" s="11">
        <v>361</v>
      </c>
      <c r="E179" s="11">
        <v>22</v>
      </c>
      <c r="F179" s="11">
        <v>35.5</v>
      </c>
      <c r="G179" s="11">
        <v>270</v>
      </c>
      <c r="H179" s="11">
        <v>169.5</v>
      </c>
      <c r="I179" s="11">
        <v>18</v>
      </c>
      <c r="J179" s="11">
        <v>318.49</v>
      </c>
      <c r="K179" s="11">
        <v>250</v>
      </c>
      <c r="L179" s="11">
        <v>64158.87</v>
      </c>
      <c r="M179" s="11">
        <v>3763</v>
      </c>
      <c r="N179" s="11">
        <v>2176.2600000000002</v>
      </c>
      <c r="O179" s="11">
        <v>141.93</v>
      </c>
      <c r="P179" s="11">
        <v>27866.03</v>
      </c>
      <c r="Q179" s="11">
        <v>1543.82</v>
      </c>
      <c r="R179" s="11">
        <v>1175.02</v>
      </c>
      <c r="S179" s="76">
        <v>93.54</v>
      </c>
      <c r="T179" s="92">
        <v>12</v>
      </c>
      <c r="U179" s="85">
        <v>1</v>
      </c>
    </row>
    <row r="180" spans="1:21" x14ac:dyDescent="0.25">
      <c r="A180" s="86">
        <v>2</v>
      </c>
      <c r="B180" s="13" t="s">
        <v>197</v>
      </c>
      <c r="C180" s="9">
        <v>414</v>
      </c>
      <c r="D180" s="9">
        <v>375</v>
      </c>
      <c r="E180" s="9">
        <v>32</v>
      </c>
      <c r="F180" s="9">
        <v>51</v>
      </c>
      <c r="G180" s="9">
        <v>312</v>
      </c>
      <c r="H180" s="9">
        <v>171.5</v>
      </c>
      <c r="I180" s="9">
        <v>20</v>
      </c>
      <c r="J180" s="9">
        <v>485.77</v>
      </c>
      <c r="K180" s="9">
        <v>381.3</v>
      </c>
      <c r="L180" s="9">
        <v>135721.10999999999</v>
      </c>
      <c r="M180" s="9">
        <v>6556.6</v>
      </c>
      <c r="N180" s="9">
        <v>3886.58</v>
      </c>
      <c r="O180" s="9">
        <v>167.15</v>
      </c>
      <c r="P180" s="9">
        <v>44924.28</v>
      </c>
      <c r="Q180" s="9">
        <v>2395.96</v>
      </c>
      <c r="R180" s="9">
        <v>1836.42</v>
      </c>
      <c r="S180" s="77">
        <v>96.17</v>
      </c>
      <c r="T180" s="93">
        <v>12</v>
      </c>
      <c r="U180" s="86">
        <v>2</v>
      </c>
    </row>
    <row r="181" spans="1:21" ht="15.75" thickBot="1" x14ac:dyDescent="0.3">
      <c r="A181" s="87">
        <v>3</v>
      </c>
      <c r="B181" s="15" t="s">
        <v>222</v>
      </c>
      <c r="C181" s="16">
        <v>510</v>
      </c>
      <c r="D181" s="16">
        <v>393</v>
      </c>
      <c r="E181" s="16">
        <v>48</v>
      </c>
      <c r="F181" s="16">
        <v>76</v>
      </c>
      <c r="G181" s="16">
        <v>358</v>
      </c>
      <c r="H181" s="16">
        <v>172.5</v>
      </c>
      <c r="I181" s="16">
        <v>22</v>
      </c>
      <c r="J181" s="16">
        <v>773.35</v>
      </c>
      <c r="K181" s="16">
        <v>607.1</v>
      </c>
      <c r="L181" s="16">
        <v>303779.05</v>
      </c>
      <c r="M181" s="16">
        <v>11912.9</v>
      </c>
      <c r="N181" s="16">
        <v>7286.5</v>
      </c>
      <c r="O181" s="16">
        <v>198.19</v>
      </c>
      <c r="P181" s="16">
        <v>77250.09</v>
      </c>
      <c r="Q181" s="16">
        <v>3931.3</v>
      </c>
      <c r="R181" s="16">
        <v>3043.64</v>
      </c>
      <c r="S181" s="78">
        <v>99.94</v>
      </c>
      <c r="T181" s="94">
        <v>12</v>
      </c>
      <c r="U181" s="87">
        <v>3</v>
      </c>
    </row>
    <row r="182" spans="1:21" x14ac:dyDescent="0.25">
      <c r="A182" s="85">
        <v>1</v>
      </c>
      <c r="B182" s="10" t="s">
        <v>176</v>
      </c>
      <c r="C182" s="11">
        <v>350</v>
      </c>
      <c r="D182" s="11">
        <v>362</v>
      </c>
      <c r="E182" s="11">
        <v>24</v>
      </c>
      <c r="F182" s="11">
        <v>40</v>
      </c>
      <c r="G182" s="11">
        <v>270</v>
      </c>
      <c r="H182" s="11">
        <v>169</v>
      </c>
      <c r="I182" s="11">
        <v>18</v>
      </c>
      <c r="J182" s="11">
        <v>357.18</v>
      </c>
      <c r="K182" s="11">
        <v>280.39999999999998</v>
      </c>
      <c r="L182" s="11">
        <v>74376.59</v>
      </c>
      <c r="M182" s="11">
        <v>4250.1000000000004</v>
      </c>
      <c r="N182" s="11">
        <v>2481.31</v>
      </c>
      <c r="O182" s="11">
        <v>144.30000000000001</v>
      </c>
      <c r="P182" s="11">
        <v>31663.84</v>
      </c>
      <c r="Q182" s="11">
        <v>1749.38</v>
      </c>
      <c r="R182" s="11">
        <v>1332.11</v>
      </c>
      <c r="S182" s="76">
        <v>94.15</v>
      </c>
      <c r="T182" s="92">
        <v>13</v>
      </c>
      <c r="U182" s="85">
        <v>1</v>
      </c>
    </row>
    <row r="183" spans="1:21" x14ac:dyDescent="0.25">
      <c r="A183" s="86">
        <v>2</v>
      </c>
      <c r="B183" s="13" t="s">
        <v>198</v>
      </c>
      <c r="C183" s="9">
        <v>424</v>
      </c>
      <c r="D183" s="9">
        <v>376</v>
      </c>
      <c r="E183" s="9">
        <v>35</v>
      </c>
      <c r="F183" s="9">
        <v>56</v>
      </c>
      <c r="G183" s="9">
        <v>312</v>
      </c>
      <c r="H183" s="9">
        <v>170.5</v>
      </c>
      <c r="I183" s="9">
        <v>20</v>
      </c>
      <c r="J183" s="9">
        <v>533.75</v>
      </c>
      <c r="K183" s="9">
        <v>419</v>
      </c>
      <c r="L183" s="9">
        <v>153322.14000000001</v>
      </c>
      <c r="M183" s="9">
        <v>7232.2</v>
      </c>
      <c r="N183" s="9">
        <v>4326.2</v>
      </c>
      <c r="O183" s="9">
        <v>169.49</v>
      </c>
      <c r="P183" s="9">
        <v>49742.080000000002</v>
      </c>
      <c r="Q183" s="9">
        <v>2645.86</v>
      </c>
      <c r="R183" s="9">
        <v>2030.81</v>
      </c>
      <c r="S183" s="77">
        <v>96.54</v>
      </c>
      <c r="T183" s="93">
        <v>13</v>
      </c>
      <c r="U183" s="86">
        <v>2</v>
      </c>
    </row>
    <row r="184" spans="1:21" ht="15.75" thickBot="1" x14ac:dyDescent="0.3">
      <c r="A184" s="87">
        <v>3</v>
      </c>
      <c r="B184" s="15" t="s">
        <v>223</v>
      </c>
      <c r="C184" s="16">
        <v>528</v>
      </c>
      <c r="D184" s="16">
        <v>394</v>
      </c>
      <c r="E184" s="16">
        <v>53</v>
      </c>
      <c r="F184" s="16">
        <v>85</v>
      </c>
      <c r="G184" s="16">
        <v>358</v>
      </c>
      <c r="H184" s="16">
        <v>170.5</v>
      </c>
      <c r="I184" s="16">
        <v>22</v>
      </c>
      <c r="J184" s="16">
        <v>863.69</v>
      </c>
      <c r="K184" s="16">
        <v>678</v>
      </c>
      <c r="L184" s="16">
        <v>354176.39</v>
      </c>
      <c r="M184" s="16">
        <v>13415.8</v>
      </c>
      <c r="N184" s="16">
        <v>8303.2900000000009</v>
      </c>
      <c r="O184" s="16">
        <v>202.5</v>
      </c>
      <c r="P184" s="16">
        <v>87133.42</v>
      </c>
      <c r="Q184" s="16">
        <v>4423.0200000000004</v>
      </c>
      <c r="R184" s="16">
        <v>3430.99</v>
      </c>
      <c r="S184" s="78">
        <v>100.44</v>
      </c>
      <c r="T184" s="94">
        <v>13</v>
      </c>
      <c r="U184" s="87">
        <v>3</v>
      </c>
    </row>
    <row r="185" spans="1:21" x14ac:dyDescent="0.25">
      <c r="A185" s="97">
        <v>1</v>
      </c>
      <c r="B185" s="84" t="s">
        <v>177</v>
      </c>
      <c r="C185" s="84">
        <v>356</v>
      </c>
      <c r="D185" s="84">
        <v>371</v>
      </c>
      <c r="E185" s="84">
        <v>27</v>
      </c>
      <c r="F185" s="84">
        <v>43</v>
      </c>
      <c r="G185" s="84">
        <v>270</v>
      </c>
      <c r="H185" s="84">
        <v>172</v>
      </c>
      <c r="I185" s="84">
        <v>18</v>
      </c>
      <c r="J185" s="84">
        <v>394.74</v>
      </c>
      <c r="K185" s="84">
        <v>309.89999999999998</v>
      </c>
      <c r="L185" s="84">
        <v>83542.720000000001</v>
      </c>
      <c r="M185" s="84">
        <v>4693.3999999999996</v>
      </c>
      <c r="N185" s="84">
        <v>2760.9</v>
      </c>
      <c r="O185" s="84">
        <v>145.47999999999999</v>
      </c>
      <c r="P185" s="84">
        <v>36649.589999999997</v>
      </c>
      <c r="Q185" s="84">
        <v>1975.72</v>
      </c>
      <c r="R185" s="84">
        <v>1506.68</v>
      </c>
      <c r="S185" s="91">
        <v>96.36</v>
      </c>
      <c r="T185" s="96">
        <v>14</v>
      </c>
      <c r="U185" s="97">
        <v>1</v>
      </c>
    </row>
    <row r="186" spans="1:21" x14ac:dyDescent="0.25">
      <c r="A186" s="86">
        <v>2</v>
      </c>
      <c r="B186" s="9" t="s">
        <v>199</v>
      </c>
      <c r="C186" s="9">
        <v>434</v>
      </c>
      <c r="D186" s="9">
        <v>377</v>
      </c>
      <c r="E186" s="9">
        <v>38</v>
      </c>
      <c r="F186" s="9">
        <v>61</v>
      </c>
      <c r="G186" s="9">
        <v>312</v>
      </c>
      <c r="H186" s="9">
        <v>169.5</v>
      </c>
      <c r="I186" s="9">
        <v>20</v>
      </c>
      <c r="J186" s="9">
        <v>581.92999999999995</v>
      </c>
      <c r="K186" s="9">
        <v>456.8</v>
      </c>
      <c r="L186" s="9">
        <v>171810.18</v>
      </c>
      <c r="M186" s="9">
        <v>7917.5</v>
      </c>
      <c r="N186" s="9">
        <v>4777.34</v>
      </c>
      <c r="O186" s="9">
        <v>171.83</v>
      </c>
      <c r="P186" s="9">
        <v>54637.74</v>
      </c>
      <c r="Q186" s="9">
        <v>2898.55</v>
      </c>
      <c r="R186" s="9">
        <v>2227.81</v>
      </c>
      <c r="S186" s="77">
        <v>96.9</v>
      </c>
      <c r="T186" s="93">
        <v>14</v>
      </c>
      <c r="U186" s="86">
        <v>2</v>
      </c>
    </row>
    <row r="187" spans="1:21" ht="15.75" thickBot="1" x14ac:dyDescent="0.3">
      <c r="A187" s="99">
        <v>3</v>
      </c>
      <c r="B187" s="19" t="s">
        <v>224</v>
      </c>
      <c r="C187" s="19">
        <v>548</v>
      </c>
      <c r="D187" s="19">
        <v>395</v>
      </c>
      <c r="E187" s="19">
        <v>59</v>
      </c>
      <c r="F187" s="19">
        <v>95</v>
      </c>
      <c r="G187" s="19">
        <v>358</v>
      </c>
      <c r="H187" s="19">
        <v>168</v>
      </c>
      <c r="I187" s="19">
        <v>22</v>
      </c>
      <c r="J187" s="19">
        <v>965.87</v>
      </c>
      <c r="K187" s="19">
        <v>758.2</v>
      </c>
      <c r="L187" s="19">
        <v>414486.6</v>
      </c>
      <c r="M187" s="19">
        <v>15127.3</v>
      </c>
      <c r="N187" s="19">
        <v>9480.7900000000009</v>
      </c>
      <c r="O187" s="19">
        <v>207.15</v>
      </c>
      <c r="P187" s="19">
        <v>98243.26</v>
      </c>
      <c r="Q187" s="19">
        <v>4974.34</v>
      </c>
      <c r="R187" s="19">
        <v>3868.52</v>
      </c>
      <c r="S187" s="90">
        <v>100.85</v>
      </c>
      <c r="T187" s="98">
        <v>14</v>
      </c>
      <c r="U187" s="99">
        <v>3</v>
      </c>
    </row>
    <row r="188" spans="1:21" x14ac:dyDescent="0.25">
      <c r="A188" s="85">
        <v>1</v>
      </c>
      <c r="B188" s="10" t="s">
        <v>178</v>
      </c>
      <c r="C188" s="11">
        <v>364</v>
      </c>
      <c r="D188" s="11">
        <v>372</v>
      </c>
      <c r="E188" s="11">
        <v>30</v>
      </c>
      <c r="F188" s="11">
        <v>47</v>
      </c>
      <c r="G188" s="11">
        <v>270</v>
      </c>
      <c r="H188" s="11">
        <v>171</v>
      </c>
      <c r="I188" s="11">
        <v>18</v>
      </c>
      <c r="J188" s="11">
        <v>433.46</v>
      </c>
      <c r="K188" s="11">
        <v>340.3</v>
      </c>
      <c r="L188" s="11">
        <v>93889.39</v>
      </c>
      <c r="M188" s="11">
        <v>5158.8</v>
      </c>
      <c r="N188" s="11">
        <v>3062.8</v>
      </c>
      <c r="O188" s="11">
        <v>147.16999999999999</v>
      </c>
      <c r="P188" s="11">
        <v>40396.230000000003</v>
      </c>
      <c r="Q188" s="11">
        <v>2171.84</v>
      </c>
      <c r="R188" s="11">
        <v>1659.03</v>
      </c>
      <c r="S188" s="76">
        <v>96.54</v>
      </c>
      <c r="T188" s="92">
        <v>15</v>
      </c>
      <c r="U188" s="85">
        <v>1</v>
      </c>
    </row>
    <row r="189" spans="1:21" x14ac:dyDescent="0.25">
      <c r="A189" s="86">
        <v>2</v>
      </c>
      <c r="B189" s="13" t="s">
        <v>200</v>
      </c>
      <c r="C189" s="9">
        <v>446</v>
      </c>
      <c r="D189" s="9">
        <v>378</v>
      </c>
      <c r="E189" s="9">
        <v>42</v>
      </c>
      <c r="F189" s="9">
        <v>67</v>
      </c>
      <c r="G189" s="9">
        <v>312</v>
      </c>
      <c r="H189" s="9">
        <v>168</v>
      </c>
      <c r="I189" s="9">
        <v>20</v>
      </c>
      <c r="J189" s="9">
        <v>640.99</v>
      </c>
      <c r="K189" s="9">
        <v>503.2</v>
      </c>
      <c r="L189" s="9">
        <v>195206.29</v>
      </c>
      <c r="M189" s="9">
        <v>8753.7000000000007</v>
      </c>
      <c r="N189" s="9">
        <v>5336.35</v>
      </c>
      <c r="O189" s="9">
        <v>174.51</v>
      </c>
      <c r="P189" s="9">
        <v>60526.720000000001</v>
      </c>
      <c r="Q189" s="9">
        <v>3202.47</v>
      </c>
      <c r="R189" s="9">
        <v>2466.48</v>
      </c>
      <c r="S189" s="77">
        <v>97.17</v>
      </c>
      <c r="T189" s="93">
        <v>15</v>
      </c>
      <c r="U189" s="86">
        <v>2</v>
      </c>
    </row>
    <row r="190" spans="1:21" ht="15.75" thickBot="1" x14ac:dyDescent="0.3">
      <c r="A190" s="87">
        <v>3</v>
      </c>
      <c r="B190" s="15" t="s">
        <v>225</v>
      </c>
      <c r="C190" s="16">
        <v>564</v>
      </c>
      <c r="D190" s="16">
        <v>410</v>
      </c>
      <c r="E190" s="16">
        <v>65</v>
      </c>
      <c r="F190" s="16">
        <v>103</v>
      </c>
      <c r="G190" s="16">
        <v>358</v>
      </c>
      <c r="H190" s="16">
        <v>172.5</v>
      </c>
      <c r="I190" s="16">
        <v>22</v>
      </c>
      <c r="J190" s="16">
        <v>1081.45</v>
      </c>
      <c r="K190" s="16">
        <v>848.9</v>
      </c>
      <c r="L190" s="16">
        <v>482318.02</v>
      </c>
      <c r="M190" s="16">
        <v>17103.5</v>
      </c>
      <c r="N190" s="16">
        <v>10811.51</v>
      </c>
      <c r="O190" s="16">
        <v>211.18</v>
      </c>
      <c r="P190" s="16">
        <v>119192.55</v>
      </c>
      <c r="Q190" s="16">
        <v>5814.27</v>
      </c>
      <c r="R190" s="16">
        <v>4525.42</v>
      </c>
      <c r="S190" s="78">
        <v>104.98</v>
      </c>
      <c r="T190" s="94">
        <v>15</v>
      </c>
      <c r="U190" s="87">
        <v>3</v>
      </c>
    </row>
    <row r="191" spans="1:21" x14ac:dyDescent="0.25">
      <c r="A191" s="85">
        <v>1</v>
      </c>
      <c r="B191" s="10" t="s">
        <v>179</v>
      </c>
      <c r="C191" s="11">
        <v>374</v>
      </c>
      <c r="D191" s="11">
        <v>373</v>
      </c>
      <c r="E191" s="11">
        <v>33</v>
      </c>
      <c r="F191" s="11">
        <v>52</v>
      </c>
      <c r="G191" s="11">
        <v>270</v>
      </c>
      <c r="H191" s="11">
        <v>170</v>
      </c>
      <c r="I191" s="11">
        <v>18</v>
      </c>
      <c r="J191" s="11">
        <v>479.8</v>
      </c>
      <c r="K191" s="11">
        <v>376.6</v>
      </c>
      <c r="L191" s="11">
        <v>107317.14</v>
      </c>
      <c r="M191" s="11">
        <v>5738.9</v>
      </c>
      <c r="N191" s="11">
        <v>3441.68</v>
      </c>
      <c r="O191" s="11">
        <v>149.56</v>
      </c>
      <c r="P191" s="11">
        <v>45068.65</v>
      </c>
      <c r="Q191" s="11">
        <v>2416.5500000000002</v>
      </c>
      <c r="R191" s="11">
        <v>1848.28</v>
      </c>
      <c r="S191" s="76">
        <v>96.92</v>
      </c>
      <c r="T191" s="92">
        <v>16</v>
      </c>
      <c r="U191" s="85">
        <v>1</v>
      </c>
    </row>
    <row r="192" spans="1:21" x14ac:dyDescent="0.25">
      <c r="A192" s="86">
        <v>2</v>
      </c>
      <c r="B192" s="13" t="s">
        <v>201</v>
      </c>
      <c r="C192" s="9">
        <v>458</v>
      </c>
      <c r="D192" s="9">
        <v>392</v>
      </c>
      <c r="E192" s="9">
        <v>46</v>
      </c>
      <c r="F192" s="9">
        <v>73</v>
      </c>
      <c r="G192" s="9">
        <v>312</v>
      </c>
      <c r="H192" s="9">
        <v>173</v>
      </c>
      <c r="I192" s="9">
        <v>20</v>
      </c>
      <c r="J192" s="9">
        <v>719.27</v>
      </c>
      <c r="K192" s="9">
        <v>564.6</v>
      </c>
      <c r="L192" s="9">
        <v>227053.17</v>
      </c>
      <c r="M192" s="9">
        <v>9915</v>
      </c>
      <c r="N192" s="9">
        <v>6094.32</v>
      </c>
      <c r="O192" s="9">
        <v>177.67</v>
      </c>
      <c r="P192" s="9">
        <v>73566.95</v>
      </c>
      <c r="Q192" s="9">
        <v>3753.42</v>
      </c>
      <c r="R192" s="9">
        <v>2891.61</v>
      </c>
      <c r="S192" s="77">
        <v>101.13</v>
      </c>
      <c r="T192" s="93">
        <v>16</v>
      </c>
      <c r="U192" s="86">
        <v>2</v>
      </c>
    </row>
    <row r="193" spans="1:21" ht="15.75" thickBot="1" x14ac:dyDescent="0.3">
      <c r="A193" s="87">
        <v>3</v>
      </c>
      <c r="B193" s="15" t="s">
        <v>226</v>
      </c>
      <c r="C193" s="16">
        <v>588</v>
      </c>
      <c r="D193" s="16">
        <v>412</v>
      </c>
      <c r="E193" s="16">
        <v>72</v>
      </c>
      <c r="F193" s="16">
        <v>115</v>
      </c>
      <c r="G193" s="16">
        <v>358</v>
      </c>
      <c r="H193" s="16">
        <v>170</v>
      </c>
      <c r="I193" s="16">
        <v>22</v>
      </c>
      <c r="J193" s="16">
        <v>1209.51</v>
      </c>
      <c r="K193" s="16">
        <v>949.5</v>
      </c>
      <c r="L193" s="16">
        <v>569246.79</v>
      </c>
      <c r="M193" s="16">
        <v>19362.099999999999</v>
      </c>
      <c r="N193" s="16">
        <v>12395.01</v>
      </c>
      <c r="O193" s="16">
        <v>216.94</v>
      </c>
      <c r="P193" s="16">
        <v>135224.95999999999</v>
      </c>
      <c r="Q193" s="16">
        <v>6564.32</v>
      </c>
      <c r="R193" s="16">
        <v>5120.62</v>
      </c>
      <c r="S193" s="78">
        <v>105.74</v>
      </c>
      <c r="T193" s="94">
        <v>16</v>
      </c>
      <c r="U193" s="87">
        <v>3</v>
      </c>
    </row>
    <row r="194" spans="1:21" x14ac:dyDescent="0.25">
      <c r="A194" s="85">
        <v>1</v>
      </c>
      <c r="B194" s="10" t="s">
        <v>180</v>
      </c>
      <c r="C194" s="11">
        <v>384</v>
      </c>
      <c r="D194" s="11">
        <v>374</v>
      </c>
      <c r="E194" s="11">
        <v>36</v>
      </c>
      <c r="F194" s="11">
        <v>57</v>
      </c>
      <c r="G194" s="11">
        <v>270</v>
      </c>
      <c r="H194" s="11">
        <v>169</v>
      </c>
      <c r="I194" s="11">
        <v>18</v>
      </c>
      <c r="J194" s="11">
        <v>526.34</v>
      </c>
      <c r="K194" s="11">
        <v>413.2</v>
      </c>
      <c r="L194" s="11">
        <v>121512.35</v>
      </c>
      <c r="M194" s="11">
        <v>6328.8</v>
      </c>
      <c r="N194" s="11">
        <v>3831.76</v>
      </c>
      <c r="O194" s="11">
        <v>151.94</v>
      </c>
      <c r="P194" s="11">
        <v>49816.72</v>
      </c>
      <c r="Q194" s="11">
        <v>2664</v>
      </c>
      <c r="R194" s="11">
        <v>2040.04</v>
      </c>
      <c r="S194" s="76">
        <v>97.29</v>
      </c>
      <c r="T194" s="92">
        <v>17</v>
      </c>
      <c r="U194" s="85">
        <v>1</v>
      </c>
    </row>
    <row r="195" spans="1:21" x14ac:dyDescent="0.25">
      <c r="A195" s="86">
        <v>2</v>
      </c>
      <c r="B195" s="13" t="s">
        <v>202</v>
      </c>
      <c r="C195" s="9">
        <v>472</v>
      </c>
      <c r="D195" s="9">
        <v>393</v>
      </c>
      <c r="E195" s="9">
        <v>50</v>
      </c>
      <c r="F195" s="9">
        <v>80</v>
      </c>
      <c r="G195" s="9">
        <v>312</v>
      </c>
      <c r="H195" s="9">
        <v>171.5</v>
      </c>
      <c r="I195" s="9">
        <v>20</v>
      </c>
      <c r="J195" s="9">
        <v>788.23</v>
      </c>
      <c r="K195" s="9">
        <v>618.79999999999995</v>
      </c>
      <c r="L195" s="9">
        <v>258357.05</v>
      </c>
      <c r="M195" s="9">
        <v>10947.3</v>
      </c>
      <c r="N195" s="9">
        <v>6796.66</v>
      </c>
      <c r="O195" s="9">
        <v>181.04</v>
      </c>
      <c r="P195" s="9">
        <v>81286.570000000007</v>
      </c>
      <c r="Q195" s="9">
        <v>4136.72</v>
      </c>
      <c r="R195" s="9">
        <v>3191.54</v>
      </c>
      <c r="S195" s="77">
        <v>101.55</v>
      </c>
      <c r="T195" s="93">
        <v>17</v>
      </c>
      <c r="U195" s="86">
        <v>2</v>
      </c>
    </row>
    <row r="196" spans="1:21" ht="15.75" thickBot="1" x14ac:dyDescent="0.3">
      <c r="A196" s="87">
        <v>3</v>
      </c>
      <c r="B196" s="15" t="s">
        <v>227</v>
      </c>
      <c r="C196" s="16">
        <v>616</v>
      </c>
      <c r="D196" s="16">
        <v>414</v>
      </c>
      <c r="E196" s="16">
        <v>80</v>
      </c>
      <c r="F196" s="16">
        <v>129</v>
      </c>
      <c r="G196" s="16">
        <v>358</v>
      </c>
      <c r="H196" s="16">
        <v>167</v>
      </c>
      <c r="I196" s="16">
        <v>22</v>
      </c>
      <c r="J196" s="16">
        <v>1358.67</v>
      </c>
      <c r="K196" s="16">
        <v>1066.5999999999999</v>
      </c>
      <c r="L196" s="16">
        <v>679972.83</v>
      </c>
      <c r="M196" s="16">
        <v>22077</v>
      </c>
      <c r="N196" s="16">
        <v>14322.16</v>
      </c>
      <c r="O196" s="16">
        <v>223.71</v>
      </c>
      <c r="P196" s="16">
        <v>154171.56</v>
      </c>
      <c r="Q196" s="16">
        <v>7447.9</v>
      </c>
      <c r="R196" s="16">
        <v>5823.25</v>
      </c>
      <c r="S196" s="78">
        <v>106.52</v>
      </c>
      <c r="T196" s="94">
        <v>17</v>
      </c>
      <c r="U196" s="87">
        <v>3</v>
      </c>
    </row>
    <row r="197" spans="1:21" x14ac:dyDescent="0.25">
      <c r="A197" s="85">
        <v>1</v>
      </c>
      <c r="B197" s="10" t="s">
        <v>181</v>
      </c>
      <c r="C197" s="11">
        <v>396</v>
      </c>
      <c r="D197" s="11">
        <v>375</v>
      </c>
      <c r="E197" s="11">
        <v>39</v>
      </c>
      <c r="F197" s="11">
        <v>63</v>
      </c>
      <c r="G197" s="11">
        <v>270</v>
      </c>
      <c r="H197" s="11">
        <v>168</v>
      </c>
      <c r="I197" s="11">
        <v>18</v>
      </c>
      <c r="J197" s="11">
        <v>580.58000000000004</v>
      </c>
      <c r="K197" s="11">
        <v>455.8</v>
      </c>
      <c r="L197" s="11">
        <v>139424.85999999999</v>
      </c>
      <c r="M197" s="11">
        <v>7041.7</v>
      </c>
      <c r="N197" s="11">
        <v>4307.16</v>
      </c>
      <c r="O197" s="11">
        <v>154.97</v>
      </c>
      <c r="P197" s="11">
        <v>55520.26</v>
      </c>
      <c r="Q197" s="11">
        <v>2961.08</v>
      </c>
      <c r="R197" s="11">
        <v>2269.4499999999998</v>
      </c>
      <c r="S197" s="76">
        <v>97.79</v>
      </c>
      <c r="T197" s="92">
        <v>18</v>
      </c>
      <c r="U197" s="85">
        <v>1</v>
      </c>
    </row>
    <row r="198" spans="1:21" x14ac:dyDescent="0.25">
      <c r="A198" s="86">
        <v>2</v>
      </c>
      <c r="B198" s="13" t="s">
        <v>203</v>
      </c>
      <c r="C198" s="9">
        <v>488</v>
      </c>
      <c r="D198" s="9">
        <v>394</v>
      </c>
      <c r="E198" s="9">
        <v>55</v>
      </c>
      <c r="F198" s="9">
        <v>88</v>
      </c>
      <c r="G198" s="9">
        <v>312</v>
      </c>
      <c r="H198" s="9">
        <v>169.5</v>
      </c>
      <c r="I198" s="9">
        <v>20</v>
      </c>
      <c r="J198" s="9">
        <v>868.47</v>
      </c>
      <c r="K198" s="9">
        <v>681.8</v>
      </c>
      <c r="L198" s="9">
        <v>296560.11</v>
      </c>
      <c r="M198" s="9">
        <v>12154.1</v>
      </c>
      <c r="N198" s="9">
        <v>7629.66</v>
      </c>
      <c r="O198" s="9">
        <v>184.79</v>
      </c>
      <c r="P198" s="9">
        <v>90173.86</v>
      </c>
      <c r="Q198" s="9">
        <v>4577.3500000000004</v>
      </c>
      <c r="R198" s="9">
        <v>3538.66</v>
      </c>
      <c r="S198" s="77">
        <v>101.9</v>
      </c>
      <c r="T198" s="93">
        <v>18</v>
      </c>
      <c r="U198" s="86">
        <v>2</v>
      </c>
    </row>
    <row r="199" spans="1:21" ht="15.75" thickBot="1" x14ac:dyDescent="0.3">
      <c r="A199" s="87">
        <v>3</v>
      </c>
      <c r="B199" s="15" t="s">
        <v>228</v>
      </c>
      <c r="C199" s="16">
        <v>638</v>
      </c>
      <c r="D199" s="16">
        <v>430</v>
      </c>
      <c r="E199" s="16">
        <v>87</v>
      </c>
      <c r="F199" s="16">
        <v>140</v>
      </c>
      <c r="G199" s="16">
        <v>358</v>
      </c>
      <c r="H199" s="16">
        <v>171.5</v>
      </c>
      <c r="I199" s="16">
        <v>22</v>
      </c>
      <c r="J199" s="16">
        <v>1519.61</v>
      </c>
      <c r="K199" s="16">
        <v>1192.9000000000001</v>
      </c>
      <c r="L199" s="16">
        <v>800682.16</v>
      </c>
      <c r="M199" s="16">
        <v>25099.8</v>
      </c>
      <c r="N199" s="16">
        <v>16419.75</v>
      </c>
      <c r="O199" s="16">
        <v>229.54</v>
      </c>
      <c r="P199" s="16">
        <v>187578.96</v>
      </c>
      <c r="Q199" s="16">
        <v>8724.6</v>
      </c>
      <c r="R199" s="16">
        <v>6820.27</v>
      </c>
      <c r="S199" s="78">
        <v>111.1</v>
      </c>
      <c r="T199" s="94">
        <v>18</v>
      </c>
      <c r="U199" s="87">
        <v>3</v>
      </c>
    </row>
    <row r="200" spans="1:21" x14ac:dyDescent="0.25">
      <c r="A200" s="85">
        <v>1</v>
      </c>
      <c r="B200" s="10" t="s">
        <v>182</v>
      </c>
      <c r="C200" s="11">
        <v>408</v>
      </c>
      <c r="D200" s="11">
        <v>385</v>
      </c>
      <c r="E200" s="11">
        <v>43</v>
      </c>
      <c r="F200" s="11">
        <v>69</v>
      </c>
      <c r="G200" s="11">
        <v>270</v>
      </c>
      <c r="H200" s="11">
        <v>171</v>
      </c>
      <c r="I200" s="11">
        <v>18</v>
      </c>
      <c r="J200" s="11">
        <v>650.17999999999995</v>
      </c>
      <c r="K200" s="11">
        <v>510.4</v>
      </c>
      <c r="L200" s="11">
        <v>162282.28</v>
      </c>
      <c r="M200" s="11">
        <v>7955</v>
      </c>
      <c r="N200" s="11">
        <v>4912.82</v>
      </c>
      <c r="O200" s="11">
        <v>157.99</v>
      </c>
      <c r="P200" s="11">
        <v>65823.94</v>
      </c>
      <c r="Q200" s="11">
        <v>3419.43</v>
      </c>
      <c r="R200" s="11">
        <v>2622.83</v>
      </c>
      <c r="S200" s="76">
        <v>100.62</v>
      </c>
      <c r="T200" s="92">
        <v>19</v>
      </c>
      <c r="U200" s="85">
        <v>1</v>
      </c>
    </row>
    <row r="201" spans="1:21" x14ac:dyDescent="0.25">
      <c r="A201" s="86">
        <v>2</v>
      </c>
      <c r="B201" s="13" t="s">
        <v>204</v>
      </c>
      <c r="C201" s="9">
        <v>506</v>
      </c>
      <c r="D201" s="9">
        <v>395</v>
      </c>
      <c r="E201" s="9">
        <v>60</v>
      </c>
      <c r="F201" s="9">
        <v>97</v>
      </c>
      <c r="G201" s="9">
        <v>312</v>
      </c>
      <c r="H201" s="9">
        <v>167.5</v>
      </c>
      <c r="I201" s="9">
        <v>20</v>
      </c>
      <c r="J201" s="9">
        <v>956.93</v>
      </c>
      <c r="K201" s="9">
        <v>751.2</v>
      </c>
      <c r="L201" s="9">
        <v>342451.59</v>
      </c>
      <c r="M201" s="9">
        <v>13535.6</v>
      </c>
      <c r="N201" s="9">
        <v>8591.51</v>
      </c>
      <c r="O201" s="9">
        <v>189.17</v>
      </c>
      <c r="P201" s="9">
        <v>100237.84</v>
      </c>
      <c r="Q201" s="9">
        <v>5075.33</v>
      </c>
      <c r="R201" s="9">
        <v>3929.92</v>
      </c>
      <c r="S201" s="77">
        <v>102.35</v>
      </c>
      <c r="T201" s="93">
        <v>19</v>
      </c>
      <c r="U201" s="86">
        <v>2</v>
      </c>
    </row>
    <row r="202" spans="1:21" ht="15.75" thickBot="1" x14ac:dyDescent="0.3">
      <c r="A202" s="87">
        <v>3</v>
      </c>
      <c r="B202" s="15" t="s">
        <v>229</v>
      </c>
      <c r="C202" s="16">
        <v>668</v>
      </c>
      <c r="D202" s="16">
        <v>435</v>
      </c>
      <c r="E202" s="16">
        <v>96</v>
      </c>
      <c r="F202" s="16">
        <v>155</v>
      </c>
      <c r="G202" s="16">
        <v>358</v>
      </c>
      <c r="H202" s="16">
        <v>169.5</v>
      </c>
      <c r="I202" s="16">
        <v>22</v>
      </c>
      <c r="J202" s="16">
        <v>1696.33</v>
      </c>
      <c r="K202" s="16">
        <v>1331.6</v>
      </c>
      <c r="L202" s="16">
        <v>952172.58</v>
      </c>
      <c r="M202" s="16">
        <v>28508.2</v>
      </c>
      <c r="N202" s="16">
        <v>18868.64</v>
      </c>
      <c r="O202" s="16">
        <v>236.92</v>
      </c>
      <c r="P202" s="16">
        <v>215398.09</v>
      </c>
      <c r="Q202" s="16">
        <v>9903.36</v>
      </c>
      <c r="R202" s="16">
        <v>7755.88</v>
      </c>
      <c r="S202" s="78">
        <v>112.68</v>
      </c>
      <c r="T202" s="94">
        <v>19</v>
      </c>
      <c r="U202" s="87">
        <v>3</v>
      </c>
    </row>
    <row r="203" spans="1:21" x14ac:dyDescent="0.25">
      <c r="A203" s="85">
        <v>1</v>
      </c>
      <c r="B203" s="10" t="s">
        <v>183</v>
      </c>
      <c r="C203" s="11">
        <v>422</v>
      </c>
      <c r="D203" s="11">
        <v>387</v>
      </c>
      <c r="E203" s="11">
        <v>47</v>
      </c>
      <c r="F203" s="11">
        <v>76</v>
      </c>
      <c r="G203" s="11">
        <v>270</v>
      </c>
      <c r="H203" s="11">
        <v>170</v>
      </c>
      <c r="I203" s="11">
        <v>18</v>
      </c>
      <c r="J203" s="11">
        <v>717.92</v>
      </c>
      <c r="K203" s="11">
        <v>563.6</v>
      </c>
      <c r="L203" s="11">
        <v>187072.37</v>
      </c>
      <c r="M203" s="11">
        <v>8866</v>
      </c>
      <c r="N203" s="11">
        <v>5534.78</v>
      </c>
      <c r="O203" s="11">
        <v>161.41999999999999</v>
      </c>
      <c r="P203" s="11">
        <v>73671.75</v>
      </c>
      <c r="Q203" s="11">
        <v>3807.33</v>
      </c>
      <c r="R203" s="11">
        <v>2923.99</v>
      </c>
      <c r="S203" s="76">
        <v>101.3</v>
      </c>
      <c r="T203" s="92">
        <v>20</v>
      </c>
      <c r="U203" s="85">
        <v>1</v>
      </c>
    </row>
    <row r="204" spans="1:21" ht="15.75" thickBot="1" x14ac:dyDescent="0.3">
      <c r="A204" s="87">
        <v>2</v>
      </c>
      <c r="B204" s="15" t="s">
        <v>205</v>
      </c>
      <c r="C204" s="16">
        <v>520</v>
      </c>
      <c r="D204" s="16">
        <v>409</v>
      </c>
      <c r="E204" s="16">
        <v>65</v>
      </c>
      <c r="F204" s="16">
        <v>104</v>
      </c>
      <c r="G204" s="16">
        <v>312</v>
      </c>
      <c r="H204" s="16">
        <v>172</v>
      </c>
      <c r="I204" s="16">
        <v>20</v>
      </c>
      <c r="J204" s="16">
        <v>1056.95</v>
      </c>
      <c r="K204" s="16">
        <v>829.7</v>
      </c>
      <c r="L204" s="16">
        <v>392963.38</v>
      </c>
      <c r="M204" s="16">
        <v>15114</v>
      </c>
      <c r="N204" s="16">
        <v>9664.42</v>
      </c>
      <c r="O204" s="16">
        <v>192.82</v>
      </c>
      <c r="P204" s="16">
        <v>119352.51</v>
      </c>
      <c r="Q204" s="16">
        <v>5836.31</v>
      </c>
      <c r="R204" s="16">
        <v>4520.43</v>
      </c>
      <c r="S204" s="78">
        <v>106.26</v>
      </c>
      <c r="T204" s="94">
        <v>20</v>
      </c>
      <c r="U204" s="87">
        <v>2</v>
      </c>
    </row>
    <row r="205" spans="1:21" x14ac:dyDescent="0.25">
      <c r="A205" s="85">
        <v>1</v>
      </c>
      <c r="B205" s="10" t="s">
        <v>184</v>
      </c>
      <c r="C205" s="11">
        <v>440</v>
      </c>
      <c r="D205" s="11">
        <v>389</v>
      </c>
      <c r="E205" s="11">
        <v>52</v>
      </c>
      <c r="F205" s="11">
        <v>85</v>
      </c>
      <c r="G205" s="11">
        <v>270</v>
      </c>
      <c r="H205" s="11">
        <v>168.5</v>
      </c>
      <c r="I205" s="11">
        <v>18</v>
      </c>
      <c r="J205" s="11">
        <v>804.48</v>
      </c>
      <c r="K205" s="11">
        <v>631.5</v>
      </c>
      <c r="L205" s="11">
        <v>221339.16</v>
      </c>
      <c r="M205" s="11">
        <v>10060.9</v>
      </c>
      <c r="N205" s="11">
        <v>6361.1</v>
      </c>
      <c r="O205" s="11">
        <v>165.87</v>
      </c>
      <c r="P205" s="11">
        <v>83732.23</v>
      </c>
      <c r="Q205" s="11">
        <v>4305</v>
      </c>
      <c r="R205" s="11">
        <v>3311.01</v>
      </c>
      <c r="S205" s="76">
        <v>102.02</v>
      </c>
      <c r="T205" s="92">
        <v>21</v>
      </c>
      <c r="U205" s="85">
        <v>1</v>
      </c>
    </row>
    <row r="206" spans="1:21" ht="15.75" thickBot="1" x14ac:dyDescent="0.3">
      <c r="A206" s="87">
        <v>2</v>
      </c>
      <c r="B206" s="15" t="s">
        <v>206</v>
      </c>
      <c r="C206" s="16">
        <v>540</v>
      </c>
      <c r="D206" s="16">
        <v>411</v>
      </c>
      <c r="E206" s="16">
        <v>71</v>
      </c>
      <c r="F206" s="16">
        <v>114</v>
      </c>
      <c r="G206" s="16">
        <v>312</v>
      </c>
      <c r="H206" s="16">
        <v>170</v>
      </c>
      <c r="I206" s="16">
        <v>20</v>
      </c>
      <c r="J206" s="16">
        <v>1162.03</v>
      </c>
      <c r="K206" s="16">
        <v>912.2</v>
      </c>
      <c r="L206" s="16">
        <v>454051.02</v>
      </c>
      <c r="M206" s="16">
        <v>16816.7</v>
      </c>
      <c r="N206" s="16">
        <v>10869.85</v>
      </c>
      <c r="O206" s="16">
        <v>197.67</v>
      </c>
      <c r="P206" s="16">
        <v>132896.31</v>
      </c>
      <c r="Q206" s="16">
        <v>6466.97</v>
      </c>
      <c r="R206" s="16">
        <v>5017.71</v>
      </c>
      <c r="S206" s="78">
        <v>106.94</v>
      </c>
      <c r="T206" s="94">
        <v>21</v>
      </c>
      <c r="U206" s="87">
        <v>2</v>
      </c>
    </row>
    <row r="207" spans="1:21" ht="15.75" thickBot="1" x14ac:dyDescent="0.3">
      <c r="A207" s="88">
        <v>1</v>
      </c>
      <c r="B207" s="38" t="s">
        <v>207</v>
      </c>
      <c r="C207" s="39">
        <v>562</v>
      </c>
      <c r="D207" s="39">
        <v>413</v>
      </c>
      <c r="E207" s="39">
        <v>77</v>
      </c>
      <c r="F207" s="39">
        <v>125</v>
      </c>
      <c r="G207" s="39">
        <v>312</v>
      </c>
      <c r="H207" s="39">
        <v>168</v>
      </c>
      <c r="I207" s="39">
        <v>20</v>
      </c>
      <c r="J207" s="39">
        <v>1276.17</v>
      </c>
      <c r="K207" s="39">
        <v>1001.8</v>
      </c>
      <c r="L207" s="39">
        <v>526659.93000000005</v>
      </c>
      <c r="M207" s="39">
        <v>18742.400000000001</v>
      </c>
      <c r="N207" s="39">
        <v>12243.01</v>
      </c>
      <c r="O207" s="39">
        <v>203.15</v>
      </c>
      <c r="P207" s="39">
        <v>148011.26999999999</v>
      </c>
      <c r="Q207" s="39">
        <v>7167.62</v>
      </c>
      <c r="R207" s="39">
        <v>5568.89</v>
      </c>
      <c r="S207" s="89">
        <v>107.69</v>
      </c>
      <c r="T207" s="95">
        <v>22</v>
      </c>
      <c r="U207" s="88">
        <v>1</v>
      </c>
    </row>
    <row r="208" spans="1:21" ht="15.75" thickBot="1" x14ac:dyDescent="0.3">
      <c r="A208" s="88">
        <v>1</v>
      </c>
      <c r="B208" s="38" t="s">
        <v>208</v>
      </c>
      <c r="C208" s="39">
        <v>580</v>
      </c>
      <c r="D208" s="39">
        <v>426</v>
      </c>
      <c r="E208" s="39">
        <v>84</v>
      </c>
      <c r="F208" s="39">
        <v>134</v>
      </c>
      <c r="G208" s="39">
        <v>312</v>
      </c>
      <c r="H208" s="39">
        <v>171</v>
      </c>
      <c r="I208" s="39">
        <v>20</v>
      </c>
      <c r="J208" s="39">
        <v>1407.19</v>
      </c>
      <c r="K208" s="39">
        <v>1104.7</v>
      </c>
      <c r="L208" s="39">
        <v>606878.23</v>
      </c>
      <c r="M208" s="39">
        <v>20926.8</v>
      </c>
      <c r="N208" s="39">
        <v>13777.86</v>
      </c>
      <c r="O208" s="39">
        <v>207.67</v>
      </c>
      <c r="P208" s="39">
        <v>174271.92</v>
      </c>
      <c r="Q208" s="39">
        <v>8181.78</v>
      </c>
      <c r="R208" s="39">
        <v>6362.61</v>
      </c>
      <c r="S208" s="89">
        <v>111.29</v>
      </c>
      <c r="T208" s="95">
        <v>23</v>
      </c>
      <c r="U208" s="88">
        <v>1</v>
      </c>
    </row>
    <row r="209" spans="1:21" ht="15.75" thickBot="1" x14ac:dyDescent="0.3">
      <c r="A209" s="88">
        <v>1</v>
      </c>
      <c r="B209" s="38" t="s">
        <v>209</v>
      </c>
      <c r="C209" s="39">
        <v>604</v>
      </c>
      <c r="D209" s="39">
        <v>430</v>
      </c>
      <c r="E209" s="39">
        <v>92</v>
      </c>
      <c r="F209" s="39">
        <v>146</v>
      </c>
      <c r="G209" s="39">
        <v>312</v>
      </c>
      <c r="H209" s="39">
        <v>169</v>
      </c>
      <c r="I209" s="39">
        <v>20</v>
      </c>
      <c r="J209" s="39">
        <v>1546.07</v>
      </c>
      <c r="K209" s="39">
        <v>1213.7</v>
      </c>
      <c r="L209" s="39">
        <v>704826.44</v>
      </c>
      <c r="M209" s="39">
        <v>23338.6</v>
      </c>
      <c r="N209" s="39">
        <v>15522.09</v>
      </c>
      <c r="O209" s="39">
        <v>213.51</v>
      </c>
      <c r="P209" s="39">
        <v>195579.56</v>
      </c>
      <c r="Q209" s="39">
        <v>9096.7199999999993</v>
      </c>
      <c r="R209" s="39">
        <v>7087.61</v>
      </c>
      <c r="S209" s="89">
        <v>112.47</v>
      </c>
      <c r="T209" s="95">
        <v>24</v>
      </c>
      <c r="U209" s="88">
        <v>1</v>
      </c>
    </row>
    <row r="210" spans="1:21" ht="15.75" thickBot="1" x14ac:dyDescent="0.3"/>
    <row r="211" spans="1:21" x14ac:dyDescent="0.25">
      <c r="A211" s="80">
        <v>1</v>
      </c>
      <c r="B211" s="10" t="s">
        <v>230</v>
      </c>
      <c r="C211" s="11">
        <v>128</v>
      </c>
      <c r="D211" s="11">
        <v>118</v>
      </c>
      <c r="E211" s="11">
        <v>9</v>
      </c>
      <c r="F211" s="11">
        <v>9</v>
      </c>
      <c r="G211" s="11">
        <v>110</v>
      </c>
      <c r="H211" s="11">
        <v>54.5</v>
      </c>
      <c r="I211" s="11">
        <v>12</v>
      </c>
      <c r="J211" s="11">
        <v>32.380000000000003</v>
      </c>
      <c r="K211" s="11">
        <v>25.4</v>
      </c>
      <c r="L211" s="11">
        <v>887.11</v>
      </c>
      <c r="M211" s="11">
        <v>138.6</v>
      </c>
      <c r="N211" s="11">
        <v>80.040000000000006</v>
      </c>
      <c r="O211" s="11">
        <v>52.35</v>
      </c>
      <c r="P211" s="11">
        <v>247.82</v>
      </c>
      <c r="Q211" s="11">
        <v>42</v>
      </c>
      <c r="R211" s="11">
        <v>32.89</v>
      </c>
      <c r="S211" s="12">
        <v>27.67</v>
      </c>
      <c r="T211" s="73">
        <v>1</v>
      </c>
      <c r="U211" s="80">
        <v>1</v>
      </c>
    </row>
    <row r="212" spans="1:21" x14ac:dyDescent="0.25">
      <c r="A212" s="81">
        <v>2</v>
      </c>
      <c r="B212" s="13" t="s">
        <v>231</v>
      </c>
      <c r="C212" s="9">
        <v>200</v>
      </c>
      <c r="D212" s="9">
        <v>204</v>
      </c>
      <c r="E212" s="9">
        <v>12</v>
      </c>
      <c r="F212" s="9">
        <v>12</v>
      </c>
      <c r="G212" s="9">
        <v>176</v>
      </c>
      <c r="H212" s="9">
        <v>96</v>
      </c>
      <c r="I212" s="9">
        <v>13</v>
      </c>
      <c r="J212" s="9">
        <v>71.53</v>
      </c>
      <c r="K212" s="9">
        <v>56.2</v>
      </c>
      <c r="L212" s="9">
        <v>4982.3</v>
      </c>
      <c r="M212" s="9">
        <v>498.2</v>
      </c>
      <c r="N212" s="9">
        <v>282.75</v>
      </c>
      <c r="O212" s="9">
        <v>83.46</v>
      </c>
      <c r="P212" s="9">
        <v>1701.7</v>
      </c>
      <c r="Q212" s="9">
        <v>166.83</v>
      </c>
      <c r="R212" s="9">
        <v>128.66</v>
      </c>
      <c r="S212" s="14">
        <v>48.77</v>
      </c>
      <c r="T212" s="74">
        <v>1</v>
      </c>
      <c r="U212" s="81">
        <v>2</v>
      </c>
    </row>
    <row r="213" spans="1:21" x14ac:dyDescent="0.25">
      <c r="A213" s="81">
        <v>3</v>
      </c>
      <c r="B213" s="13" t="s">
        <v>232</v>
      </c>
      <c r="C213" s="9">
        <v>244</v>
      </c>
      <c r="D213" s="9">
        <v>252</v>
      </c>
      <c r="E213" s="9">
        <v>11</v>
      </c>
      <c r="F213" s="9">
        <v>11</v>
      </c>
      <c r="G213" s="9">
        <v>222</v>
      </c>
      <c r="H213" s="9">
        <v>120.5</v>
      </c>
      <c r="I213" s="9">
        <v>16</v>
      </c>
      <c r="J213" s="9">
        <v>82.06</v>
      </c>
      <c r="K213" s="9">
        <v>64.400000000000006</v>
      </c>
      <c r="L213" s="9">
        <v>8786.7800000000007</v>
      </c>
      <c r="M213" s="9">
        <v>720.2</v>
      </c>
      <c r="N213" s="9">
        <v>402.51</v>
      </c>
      <c r="O213" s="9">
        <v>103.48</v>
      </c>
      <c r="P213" s="9">
        <v>2938.35</v>
      </c>
      <c r="Q213" s="9">
        <v>233.2</v>
      </c>
      <c r="R213" s="9">
        <v>178.99</v>
      </c>
      <c r="S213" s="14">
        <v>59.84</v>
      </c>
      <c r="T213" s="74">
        <v>1</v>
      </c>
      <c r="U213" s="81">
        <v>3</v>
      </c>
    </row>
    <row r="214" spans="1:21" x14ac:dyDescent="0.25">
      <c r="A214" s="81">
        <v>4</v>
      </c>
      <c r="B214" s="13" t="s">
        <v>234</v>
      </c>
      <c r="C214" s="9">
        <v>294</v>
      </c>
      <c r="D214" s="9">
        <v>302</v>
      </c>
      <c r="E214" s="9">
        <v>12</v>
      </c>
      <c r="F214" s="9">
        <v>12</v>
      </c>
      <c r="G214" s="9">
        <v>270</v>
      </c>
      <c r="H214" s="9">
        <v>145</v>
      </c>
      <c r="I214" s="9">
        <v>18</v>
      </c>
      <c r="J214" s="9">
        <v>107.66</v>
      </c>
      <c r="K214" s="9">
        <v>84.5</v>
      </c>
      <c r="L214" s="9">
        <v>16864.2</v>
      </c>
      <c r="M214" s="9">
        <v>1147.2</v>
      </c>
      <c r="N214" s="9">
        <v>638.54999999999995</v>
      </c>
      <c r="O214" s="9">
        <v>125.16</v>
      </c>
      <c r="P214" s="9">
        <v>5515.72</v>
      </c>
      <c r="Q214" s="9">
        <v>365.28</v>
      </c>
      <c r="R214" s="9">
        <v>279.87</v>
      </c>
      <c r="S214" s="14">
        <v>71.58</v>
      </c>
      <c r="T214" s="74">
        <v>1</v>
      </c>
      <c r="U214" s="81">
        <v>4</v>
      </c>
    </row>
    <row r="215" spans="1:21" x14ac:dyDescent="0.25">
      <c r="A215" s="81">
        <v>5</v>
      </c>
      <c r="B215" s="13" t="s">
        <v>238</v>
      </c>
      <c r="C215" s="9">
        <v>338</v>
      </c>
      <c r="D215" s="9">
        <v>351</v>
      </c>
      <c r="E215" s="9">
        <v>13</v>
      </c>
      <c r="F215" s="9">
        <v>13</v>
      </c>
      <c r="G215" s="9">
        <v>312</v>
      </c>
      <c r="H215" s="9">
        <v>169</v>
      </c>
      <c r="I215" s="9">
        <v>20</v>
      </c>
      <c r="J215" s="9">
        <v>135.25</v>
      </c>
      <c r="K215" s="9">
        <v>106.2</v>
      </c>
      <c r="L215" s="9">
        <v>28190.34</v>
      </c>
      <c r="M215" s="9">
        <v>1668.1</v>
      </c>
      <c r="N215" s="9">
        <v>925.69</v>
      </c>
      <c r="O215" s="9">
        <v>144.37</v>
      </c>
      <c r="P215" s="9">
        <v>9379.76</v>
      </c>
      <c r="Q215" s="9">
        <v>534.46</v>
      </c>
      <c r="R215" s="9">
        <v>408.88</v>
      </c>
      <c r="S215" s="14">
        <v>83.28</v>
      </c>
      <c r="T215" s="74">
        <v>1</v>
      </c>
      <c r="U215" s="81">
        <v>5</v>
      </c>
    </row>
    <row r="216" spans="1:21" x14ac:dyDescent="0.25">
      <c r="A216" s="81">
        <v>6</v>
      </c>
      <c r="B216" s="13" t="s">
        <v>241</v>
      </c>
      <c r="C216" s="9">
        <v>388</v>
      </c>
      <c r="D216" s="9">
        <v>402</v>
      </c>
      <c r="E216" s="9">
        <v>15</v>
      </c>
      <c r="F216" s="9">
        <v>15</v>
      </c>
      <c r="G216" s="9">
        <v>358</v>
      </c>
      <c r="H216" s="9">
        <v>193.5</v>
      </c>
      <c r="I216" s="9">
        <v>22</v>
      </c>
      <c r="J216" s="9">
        <v>178.45</v>
      </c>
      <c r="K216" s="9">
        <v>140.1</v>
      </c>
      <c r="L216" s="9">
        <v>48965.17</v>
      </c>
      <c r="M216" s="9">
        <v>2524</v>
      </c>
      <c r="N216" s="9">
        <v>1401.07</v>
      </c>
      <c r="O216" s="9">
        <v>165.65</v>
      </c>
      <c r="P216" s="9">
        <v>16258.38</v>
      </c>
      <c r="Q216" s="9">
        <v>808.87</v>
      </c>
      <c r="R216" s="9">
        <v>618.66</v>
      </c>
      <c r="S216" s="14">
        <v>95.45</v>
      </c>
      <c r="T216" s="74">
        <v>1</v>
      </c>
      <c r="U216" s="81">
        <v>6</v>
      </c>
    </row>
    <row r="217" spans="1:21" ht="15.75" thickBot="1" x14ac:dyDescent="0.3">
      <c r="A217" s="81">
        <v>7</v>
      </c>
      <c r="B217" s="15" t="s">
        <v>236</v>
      </c>
      <c r="C217" s="16">
        <v>326.7</v>
      </c>
      <c r="D217" s="16">
        <v>319.7</v>
      </c>
      <c r="E217" s="16">
        <v>24.8</v>
      </c>
      <c r="F217" s="16">
        <v>24.8</v>
      </c>
      <c r="G217" s="16">
        <v>277.10000000000002</v>
      </c>
      <c r="H217" s="16">
        <v>147.44999999999999</v>
      </c>
      <c r="I217" s="16">
        <v>15.2</v>
      </c>
      <c r="J217" s="16">
        <v>229.28</v>
      </c>
      <c r="K217" s="16">
        <v>180</v>
      </c>
      <c r="L217" s="16">
        <v>40972.83</v>
      </c>
      <c r="M217" s="16">
        <v>2508.3000000000002</v>
      </c>
      <c r="N217" s="16">
        <v>1448.25</v>
      </c>
      <c r="O217" s="16">
        <v>133.68</v>
      </c>
      <c r="P217" s="16">
        <v>13546.38</v>
      </c>
      <c r="Q217" s="16">
        <v>847.44</v>
      </c>
      <c r="R217" s="16">
        <v>656.56</v>
      </c>
      <c r="S217" s="17">
        <v>76.87</v>
      </c>
      <c r="T217" s="75">
        <v>1</v>
      </c>
      <c r="U217" s="81">
        <v>7</v>
      </c>
    </row>
    <row r="218" spans="1:21" x14ac:dyDescent="0.25">
      <c r="A218" s="80">
        <v>1</v>
      </c>
      <c r="B218" s="10" t="s">
        <v>233</v>
      </c>
      <c r="C218" s="11">
        <v>250</v>
      </c>
      <c r="D218" s="11">
        <v>255</v>
      </c>
      <c r="E218" s="11">
        <v>14</v>
      </c>
      <c r="F218" s="11">
        <v>14</v>
      </c>
      <c r="G218" s="11">
        <v>222</v>
      </c>
      <c r="H218" s="11">
        <v>120.5</v>
      </c>
      <c r="I218" s="11">
        <v>16</v>
      </c>
      <c r="J218" s="11">
        <v>104.68</v>
      </c>
      <c r="K218" s="11">
        <v>82.2</v>
      </c>
      <c r="L218" s="11">
        <v>11483.65</v>
      </c>
      <c r="M218" s="11">
        <v>918.7</v>
      </c>
      <c r="N218" s="11">
        <v>519.30999999999995</v>
      </c>
      <c r="O218" s="11">
        <v>104.74</v>
      </c>
      <c r="P218" s="11">
        <v>3876.72</v>
      </c>
      <c r="Q218" s="11">
        <v>304.06</v>
      </c>
      <c r="R218" s="11">
        <v>234.19</v>
      </c>
      <c r="S218" s="12">
        <v>60.86</v>
      </c>
      <c r="T218" s="73">
        <v>2</v>
      </c>
      <c r="U218" s="80">
        <v>1</v>
      </c>
    </row>
    <row r="219" spans="1:21" x14ac:dyDescent="0.25">
      <c r="A219" s="81">
        <v>2</v>
      </c>
      <c r="B219" s="13" t="s">
        <v>235</v>
      </c>
      <c r="C219" s="9">
        <v>300</v>
      </c>
      <c r="D219" s="9">
        <v>305</v>
      </c>
      <c r="E219" s="9">
        <v>15</v>
      </c>
      <c r="F219" s="9">
        <v>15</v>
      </c>
      <c r="G219" s="9">
        <v>270</v>
      </c>
      <c r="H219" s="9">
        <v>145</v>
      </c>
      <c r="I219" s="9">
        <v>18</v>
      </c>
      <c r="J219" s="9">
        <v>134.78</v>
      </c>
      <c r="K219" s="9">
        <v>105.8</v>
      </c>
      <c r="L219" s="9">
        <v>21535.21</v>
      </c>
      <c r="M219" s="9">
        <v>1435.7</v>
      </c>
      <c r="N219" s="9">
        <v>806.84</v>
      </c>
      <c r="O219" s="9">
        <v>126.4</v>
      </c>
      <c r="P219" s="9">
        <v>7104.76</v>
      </c>
      <c r="Q219" s="9">
        <v>465.89</v>
      </c>
      <c r="R219" s="9">
        <v>358.04</v>
      </c>
      <c r="S219" s="14">
        <v>72.599999999999994</v>
      </c>
      <c r="T219" s="74">
        <v>2</v>
      </c>
      <c r="U219" s="81">
        <v>2</v>
      </c>
    </row>
    <row r="220" spans="1:21" x14ac:dyDescent="0.25">
      <c r="A220" s="81">
        <v>3</v>
      </c>
      <c r="B220" s="13" t="s">
        <v>239</v>
      </c>
      <c r="C220" s="9">
        <v>344</v>
      </c>
      <c r="D220" s="9">
        <v>354</v>
      </c>
      <c r="E220" s="9">
        <v>16</v>
      </c>
      <c r="F220" s="9">
        <v>16</v>
      </c>
      <c r="G220" s="9">
        <v>312</v>
      </c>
      <c r="H220" s="9">
        <v>169</v>
      </c>
      <c r="I220" s="9">
        <v>20</v>
      </c>
      <c r="J220" s="9">
        <v>166.63</v>
      </c>
      <c r="K220" s="9">
        <v>130.80000000000001</v>
      </c>
      <c r="L220" s="9">
        <v>35330.379999999997</v>
      </c>
      <c r="M220" s="9">
        <v>2054.1</v>
      </c>
      <c r="N220" s="9">
        <v>1149.5999999999999</v>
      </c>
      <c r="O220" s="9">
        <v>145.61000000000001</v>
      </c>
      <c r="P220" s="9">
        <v>11846.3</v>
      </c>
      <c r="Q220" s="9">
        <v>669.28</v>
      </c>
      <c r="R220" s="9">
        <v>513.39</v>
      </c>
      <c r="S220" s="14">
        <v>84.32</v>
      </c>
      <c r="T220" s="74">
        <v>2</v>
      </c>
      <c r="U220" s="81">
        <v>3</v>
      </c>
    </row>
    <row r="221" spans="1:21" x14ac:dyDescent="0.25">
      <c r="A221" s="81">
        <v>4</v>
      </c>
      <c r="B221" s="13" t="s">
        <v>242</v>
      </c>
      <c r="C221" s="9">
        <v>394</v>
      </c>
      <c r="D221" s="9">
        <v>405</v>
      </c>
      <c r="E221" s="9">
        <v>18</v>
      </c>
      <c r="F221" s="9">
        <v>18</v>
      </c>
      <c r="G221" s="9">
        <v>358</v>
      </c>
      <c r="H221" s="9">
        <v>193.5</v>
      </c>
      <c r="I221" s="9">
        <v>22</v>
      </c>
      <c r="J221" s="9">
        <v>214.39</v>
      </c>
      <c r="K221" s="9">
        <v>168.3</v>
      </c>
      <c r="L221" s="9">
        <v>59713.15</v>
      </c>
      <c r="M221" s="9">
        <v>3031.1</v>
      </c>
      <c r="N221" s="9">
        <v>1695.05</v>
      </c>
      <c r="O221" s="9">
        <v>166.89</v>
      </c>
      <c r="P221" s="9">
        <v>19955.189999999999</v>
      </c>
      <c r="Q221" s="9">
        <v>985.44</v>
      </c>
      <c r="R221" s="9">
        <v>755.5</v>
      </c>
      <c r="S221" s="14">
        <v>96.48</v>
      </c>
      <c r="T221" s="74">
        <v>2</v>
      </c>
      <c r="U221" s="81">
        <v>4</v>
      </c>
    </row>
    <row r="222" spans="1:21" ht="15.75" thickBot="1" x14ac:dyDescent="0.3">
      <c r="A222" s="83">
        <v>5</v>
      </c>
      <c r="B222" s="15" t="s">
        <v>237</v>
      </c>
      <c r="C222" s="16">
        <v>337.9</v>
      </c>
      <c r="D222" s="16">
        <v>325.7</v>
      </c>
      <c r="E222" s="16">
        <v>30.3</v>
      </c>
      <c r="F222" s="16">
        <v>30.4</v>
      </c>
      <c r="G222" s="16">
        <v>277.10000000000002</v>
      </c>
      <c r="H222" s="16">
        <v>147.69999999999999</v>
      </c>
      <c r="I222" s="16">
        <v>15.2</v>
      </c>
      <c r="J222" s="16">
        <v>283.97000000000003</v>
      </c>
      <c r="K222" s="16">
        <v>222.9</v>
      </c>
      <c r="L222" s="16">
        <v>52698.77</v>
      </c>
      <c r="M222" s="16">
        <v>3119.2</v>
      </c>
      <c r="N222" s="16">
        <v>1826.55</v>
      </c>
      <c r="O222" s="16">
        <v>136.22999999999999</v>
      </c>
      <c r="P222" s="16">
        <v>17576.759999999998</v>
      </c>
      <c r="Q222" s="16">
        <v>1079.32</v>
      </c>
      <c r="R222" s="16">
        <v>839.85</v>
      </c>
      <c r="S222" s="17">
        <v>78.67</v>
      </c>
      <c r="T222" s="75">
        <v>2</v>
      </c>
      <c r="U222" s="83">
        <v>5</v>
      </c>
    </row>
    <row r="223" spans="1:21" x14ac:dyDescent="0.25">
      <c r="A223" s="80">
        <v>1</v>
      </c>
      <c r="B223" s="10" t="s">
        <v>240</v>
      </c>
      <c r="C223" s="11">
        <v>350</v>
      </c>
      <c r="D223" s="11">
        <v>357</v>
      </c>
      <c r="E223" s="11">
        <v>19</v>
      </c>
      <c r="F223" s="11">
        <v>19</v>
      </c>
      <c r="G223" s="11">
        <v>312</v>
      </c>
      <c r="H223" s="11">
        <v>169</v>
      </c>
      <c r="I223" s="11">
        <v>20</v>
      </c>
      <c r="J223" s="11">
        <v>198.37</v>
      </c>
      <c r="K223" s="11">
        <v>155.69999999999999</v>
      </c>
      <c r="L223" s="11">
        <v>42796.14</v>
      </c>
      <c r="M223" s="11">
        <v>2445.5</v>
      </c>
      <c r="N223" s="11">
        <v>1379.79</v>
      </c>
      <c r="O223" s="11">
        <v>146.88</v>
      </c>
      <c r="P223" s="11">
        <v>14433.12</v>
      </c>
      <c r="Q223" s="11">
        <v>808.58</v>
      </c>
      <c r="R223" s="11">
        <v>621.86</v>
      </c>
      <c r="S223" s="12">
        <v>85.3</v>
      </c>
      <c r="T223" s="36">
        <v>3</v>
      </c>
      <c r="U223" s="80">
        <v>1</v>
      </c>
    </row>
    <row r="224" spans="1:21" ht="15.75" thickBot="1" x14ac:dyDescent="0.3">
      <c r="A224" s="83">
        <v>2</v>
      </c>
      <c r="B224" s="15" t="s">
        <v>243</v>
      </c>
      <c r="C224" s="16">
        <v>400</v>
      </c>
      <c r="D224" s="16">
        <v>408</v>
      </c>
      <c r="E224" s="16">
        <v>21</v>
      </c>
      <c r="F224" s="16">
        <v>21</v>
      </c>
      <c r="G224" s="16">
        <v>358</v>
      </c>
      <c r="H224" s="16">
        <v>193.5</v>
      </c>
      <c r="I224" s="16">
        <v>22</v>
      </c>
      <c r="J224" s="16">
        <v>250.69</v>
      </c>
      <c r="K224" s="16">
        <v>196.8</v>
      </c>
      <c r="L224" s="16">
        <v>70888.08</v>
      </c>
      <c r="M224" s="16">
        <v>3544.4</v>
      </c>
      <c r="N224" s="16">
        <v>1996.23</v>
      </c>
      <c r="O224" s="16">
        <v>168.16</v>
      </c>
      <c r="P224" s="16">
        <v>23809.27</v>
      </c>
      <c r="Q224" s="16">
        <v>1167.1199999999999</v>
      </c>
      <c r="R224" s="16">
        <v>896.87</v>
      </c>
      <c r="S224" s="17">
        <v>97.45</v>
      </c>
      <c r="T224" s="37">
        <v>3</v>
      </c>
      <c r="U224" s="83">
        <v>2</v>
      </c>
    </row>
    <row r="225" spans="1:21" ht="15.75" thickBot="1" x14ac:dyDescent="0.3"/>
    <row r="226" spans="1:21" x14ac:dyDescent="0.25">
      <c r="A226" s="80">
        <v>1</v>
      </c>
      <c r="B226" s="10" t="s">
        <v>244</v>
      </c>
      <c r="C226" s="11">
        <v>207</v>
      </c>
      <c r="D226" s="11">
        <v>133</v>
      </c>
      <c r="E226" s="11">
        <v>5.8</v>
      </c>
      <c r="F226" s="11">
        <v>8.4</v>
      </c>
      <c r="G226" s="11">
        <v>190.2</v>
      </c>
      <c r="H226" s="11">
        <v>63.6</v>
      </c>
      <c r="I226" s="11">
        <v>7.6</v>
      </c>
      <c r="J226" s="11">
        <v>33.869999999999997</v>
      </c>
      <c r="K226" s="11">
        <v>26.6</v>
      </c>
      <c r="L226" s="11">
        <v>2580.37</v>
      </c>
      <c r="M226" s="11">
        <v>249.3</v>
      </c>
      <c r="N226" s="11">
        <v>139.47999999999999</v>
      </c>
      <c r="O226" s="11">
        <v>87.28</v>
      </c>
      <c r="P226" s="11">
        <v>329.79</v>
      </c>
      <c r="Q226" s="11">
        <v>49.59</v>
      </c>
      <c r="R226" s="11">
        <v>38.06</v>
      </c>
      <c r="S226" s="12">
        <v>31.2</v>
      </c>
      <c r="T226" s="36">
        <v>1</v>
      </c>
      <c r="U226" s="80">
        <v>1</v>
      </c>
    </row>
    <row r="227" spans="1:21" x14ac:dyDescent="0.25">
      <c r="A227" s="81">
        <v>2</v>
      </c>
      <c r="B227" s="13" t="s">
        <v>252</v>
      </c>
      <c r="C227" s="9">
        <v>309</v>
      </c>
      <c r="D227" s="9">
        <v>102</v>
      </c>
      <c r="E227" s="9">
        <v>6</v>
      </c>
      <c r="F227" s="9">
        <v>8.9</v>
      </c>
      <c r="G227" s="9">
        <v>291.2</v>
      </c>
      <c r="H227" s="9">
        <v>48</v>
      </c>
      <c r="I227" s="9">
        <v>7.6</v>
      </c>
      <c r="J227" s="9">
        <v>36.119999999999997</v>
      </c>
      <c r="K227" s="9">
        <v>28.4</v>
      </c>
      <c r="L227" s="9">
        <v>5426.36</v>
      </c>
      <c r="M227" s="9">
        <v>351.2</v>
      </c>
      <c r="N227" s="9">
        <v>203.38</v>
      </c>
      <c r="O227" s="9">
        <v>122.56</v>
      </c>
      <c r="P227" s="9">
        <v>158.06</v>
      </c>
      <c r="Q227" s="9">
        <v>30.99</v>
      </c>
      <c r="R227" s="9">
        <v>24.58</v>
      </c>
      <c r="S227" s="14">
        <v>20.92</v>
      </c>
      <c r="T227" s="25">
        <v>1</v>
      </c>
      <c r="U227" s="81">
        <v>2</v>
      </c>
    </row>
    <row r="228" spans="1:21" x14ac:dyDescent="0.25">
      <c r="A228" s="81">
        <v>3</v>
      </c>
      <c r="B228" s="13" t="s">
        <v>246</v>
      </c>
      <c r="C228" s="9">
        <v>251</v>
      </c>
      <c r="D228" s="9">
        <v>146</v>
      </c>
      <c r="E228" s="9">
        <v>6</v>
      </c>
      <c r="F228" s="9">
        <v>8.6</v>
      </c>
      <c r="G228" s="9">
        <v>233.8</v>
      </c>
      <c r="H228" s="9">
        <v>70</v>
      </c>
      <c r="I228" s="9">
        <v>7.6</v>
      </c>
      <c r="J228" s="9">
        <v>39.64</v>
      </c>
      <c r="K228" s="9">
        <v>31.1</v>
      </c>
      <c r="L228" s="9">
        <v>4395.18</v>
      </c>
      <c r="M228" s="9">
        <v>350.2</v>
      </c>
      <c r="N228" s="9">
        <v>196.03</v>
      </c>
      <c r="O228" s="9">
        <v>105.3</v>
      </c>
      <c r="P228" s="9">
        <v>446.61</v>
      </c>
      <c r="Q228" s="9">
        <v>61.18</v>
      </c>
      <c r="R228" s="9">
        <v>47</v>
      </c>
      <c r="S228" s="14">
        <v>33.57</v>
      </c>
      <c r="T228" s="25">
        <v>1</v>
      </c>
      <c r="U228" s="81">
        <v>3</v>
      </c>
    </row>
    <row r="229" spans="1:21" x14ac:dyDescent="0.25">
      <c r="A229" s="81">
        <v>4</v>
      </c>
      <c r="B229" s="13" t="s">
        <v>260</v>
      </c>
      <c r="C229" s="9">
        <v>349</v>
      </c>
      <c r="D229" s="9">
        <v>127</v>
      </c>
      <c r="E229" s="9">
        <v>5.8</v>
      </c>
      <c r="F229" s="9">
        <v>8.5</v>
      </c>
      <c r="G229" s="9">
        <v>332</v>
      </c>
      <c r="H229" s="9">
        <v>60.6</v>
      </c>
      <c r="I229" s="9">
        <v>10.199999999999999</v>
      </c>
      <c r="J229" s="9">
        <v>41.74</v>
      </c>
      <c r="K229" s="9">
        <v>32.799999999999997</v>
      </c>
      <c r="L229" s="9">
        <v>8267.33</v>
      </c>
      <c r="M229" s="9">
        <v>473.8</v>
      </c>
      <c r="N229" s="9">
        <v>271.01</v>
      </c>
      <c r="O229" s="9">
        <v>140.74</v>
      </c>
      <c r="P229" s="9">
        <v>291</v>
      </c>
      <c r="Q229" s="9">
        <v>45.83</v>
      </c>
      <c r="R229" s="9">
        <v>35.9</v>
      </c>
      <c r="S229" s="14">
        <v>26.4</v>
      </c>
      <c r="T229" s="25">
        <v>1</v>
      </c>
      <c r="U229" s="81">
        <v>4</v>
      </c>
    </row>
    <row r="230" spans="1:21" x14ac:dyDescent="0.25">
      <c r="A230" s="81">
        <v>5</v>
      </c>
      <c r="B230" s="13" t="s">
        <v>270</v>
      </c>
      <c r="C230" s="9">
        <v>399</v>
      </c>
      <c r="D230" s="9">
        <v>140</v>
      </c>
      <c r="E230" s="9">
        <v>6.4</v>
      </c>
      <c r="F230" s="9">
        <v>8.8000000000000007</v>
      </c>
      <c r="G230" s="9">
        <v>381.4</v>
      </c>
      <c r="H230" s="9">
        <v>66.8</v>
      </c>
      <c r="I230" s="9">
        <v>10.199999999999999</v>
      </c>
      <c r="J230" s="9">
        <v>49.94</v>
      </c>
      <c r="K230" s="9">
        <v>39.200000000000003</v>
      </c>
      <c r="L230" s="9">
        <v>12656.64</v>
      </c>
      <c r="M230" s="9">
        <v>634.4</v>
      </c>
      <c r="N230" s="9">
        <v>365.15</v>
      </c>
      <c r="O230" s="9">
        <v>159.19</v>
      </c>
      <c r="P230" s="9">
        <v>403.59</v>
      </c>
      <c r="Q230" s="9">
        <v>57.66</v>
      </c>
      <c r="R230" s="9">
        <v>45.32</v>
      </c>
      <c r="S230" s="14">
        <v>28.43</v>
      </c>
      <c r="T230" s="25">
        <v>1</v>
      </c>
      <c r="U230" s="81">
        <v>5</v>
      </c>
    </row>
    <row r="231" spans="1:21" x14ac:dyDescent="0.25">
      <c r="A231" s="81">
        <v>6</v>
      </c>
      <c r="B231" s="13" t="s">
        <v>277</v>
      </c>
      <c r="C231" s="9">
        <v>450</v>
      </c>
      <c r="D231" s="9">
        <v>152</v>
      </c>
      <c r="E231" s="9">
        <v>7.6</v>
      </c>
      <c r="F231" s="9">
        <v>10.8</v>
      </c>
      <c r="G231" s="9">
        <v>428.4</v>
      </c>
      <c r="H231" s="9">
        <v>72.2</v>
      </c>
      <c r="I231" s="9">
        <v>10.199999999999999</v>
      </c>
      <c r="J231" s="9">
        <v>66.28</v>
      </c>
      <c r="K231" s="9">
        <v>52</v>
      </c>
      <c r="L231" s="9">
        <v>21216.720000000001</v>
      </c>
      <c r="M231" s="9">
        <v>943</v>
      </c>
      <c r="N231" s="9">
        <v>544.30999999999995</v>
      </c>
      <c r="O231" s="9">
        <v>178.91</v>
      </c>
      <c r="P231" s="9">
        <v>634.05999999999995</v>
      </c>
      <c r="Q231" s="9">
        <v>83.43</v>
      </c>
      <c r="R231" s="9">
        <v>65.75</v>
      </c>
      <c r="S231" s="14">
        <v>30.93</v>
      </c>
      <c r="T231" s="25">
        <v>1</v>
      </c>
      <c r="U231" s="81">
        <v>6</v>
      </c>
    </row>
    <row r="232" spans="1:21" ht="15.75" thickBot="1" x14ac:dyDescent="0.3">
      <c r="A232" s="83">
        <v>7</v>
      </c>
      <c r="B232" s="15" t="s">
        <v>293</v>
      </c>
      <c r="C232" s="16">
        <v>599</v>
      </c>
      <c r="D232" s="16">
        <v>178</v>
      </c>
      <c r="E232" s="16">
        <v>10</v>
      </c>
      <c r="F232" s="16">
        <v>12.8</v>
      </c>
      <c r="G232" s="16">
        <v>573.4</v>
      </c>
      <c r="H232" s="16">
        <v>84</v>
      </c>
      <c r="I232" s="16">
        <v>12.7</v>
      </c>
      <c r="J232" s="16">
        <v>104.29</v>
      </c>
      <c r="K232" s="16">
        <v>81.900000000000006</v>
      </c>
      <c r="L232" s="16">
        <v>55978.87</v>
      </c>
      <c r="M232" s="16">
        <v>1869.1</v>
      </c>
      <c r="N232" s="16">
        <v>1098.43</v>
      </c>
      <c r="O232" s="16">
        <v>231.68</v>
      </c>
      <c r="P232" s="16">
        <v>1208.8499999999999</v>
      </c>
      <c r="Q232" s="16">
        <v>135.83000000000001</v>
      </c>
      <c r="R232" s="16">
        <v>109.1</v>
      </c>
      <c r="S232" s="17">
        <v>34.049999999999997</v>
      </c>
      <c r="T232" s="37">
        <v>1</v>
      </c>
      <c r="U232" s="83">
        <v>7</v>
      </c>
    </row>
    <row r="233" spans="1:21" x14ac:dyDescent="0.25">
      <c r="A233" s="80">
        <v>1</v>
      </c>
      <c r="B233" s="10" t="s">
        <v>245</v>
      </c>
      <c r="C233" s="11">
        <v>210</v>
      </c>
      <c r="D233" s="11">
        <v>134</v>
      </c>
      <c r="E233" s="11">
        <v>6.4</v>
      </c>
      <c r="F233" s="11">
        <v>10.199999999999999</v>
      </c>
      <c r="G233" s="11">
        <v>189.6</v>
      </c>
      <c r="H233" s="11">
        <v>63.8</v>
      </c>
      <c r="I233" s="11">
        <v>7.6</v>
      </c>
      <c r="J233" s="11">
        <v>39.97</v>
      </c>
      <c r="K233" s="11">
        <v>31.4</v>
      </c>
      <c r="L233" s="11">
        <v>3137</v>
      </c>
      <c r="M233" s="11">
        <v>298.8</v>
      </c>
      <c r="N233" s="11">
        <v>167.61</v>
      </c>
      <c r="O233" s="11">
        <v>88.6</v>
      </c>
      <c r="P233" s="11">
        <v>409.58</v>
      </c>
      <c r="Q233" s="11">
        <v>61.13</v>
      </c>
      <c r="R233" s="11">
        <v>46.88</v>
      </c>
      <c r="S233" s="12">
        <v>32.01</v>
      </c>
      <c r="T233" s="36">
        <v>2</v>
      </c>
      <c r="U233" s="80">
        <v>1</v>
      </c>
    </row>
    <row r="234" spans="1:21" x14ac:dyDescent="0.25">
      <c r="A234" s="81">
        <v>2</v>
      </c>
      <c r="B234" s="13" t="s">
        <v>253</v>
      </c>
      <c r="C234" s="9">
        <v>313</v>
      </c>
      <c r="D234" s="9">
        <v>102</v>
      </c>
      <c r="E234" s="9">
        <v>6.6</v>
      </c>
      <c r="F234" s="9">
        <v>10.8</v>
      </c>
      <c r="G234" s="9">
        <v>291.39999999999998</v>
      </c>
      <c r="H234" s="9">
        <v>47.7</v>
      </c>
      <c r="I234" s="9">
        <v>7.6</v>
      </c>
      <c r="J234" s="9">
        <v>41.76</v>
      </c>
      <c r="K234" s="9">
        <v>32.799999999999997</v>
      </c>
      <c r="L234" s="9">
        <v>6496.06</v>
      </c>
      <c r="M234" s="9">
        <v>415.1</v>
      </c>
      <c r="N234" s="9">
        <v>240.08</v>
      </c>
      <c r="O234" s="9">
        <v>124.72</v>
      </c>
      <c r="P234" s="9">
        <v>191.85</v>
      </c>
      <c r="Q234" s="9">
        <v>37.619999999999997</v>
      </c>
      <c r="R234" s="9">
        <v>29.8</v>
      </c>
      <c r="S234" s="14">
        <v>21.43</v>
      </c>
      <c r="T234" s="25">
        <v>2</v>
      </c>
      <c r="U234" s="81">
        <v>2</v>
      </c>
    </row>
    <row r="235" spans="1:21" x14ac:dyDescent="0.25">
      <c r="A235" s="81">
        <v>3</v>
      </c>
      <c r="B235" s="13" t="s">
        <v>247</v>
      </c>
      <c r="C235" s="9">
        <v>256</v>
      </c>
      <c r="D235" s="9">
        <v>146</v>
      </c>
      <c r="E235" s="9">
        <v>6.3</v>
      </c>
      <c r="F235" s="9">
        <v>10.9</v>
      </c>
      <c r="G235" s="9">
        <v>234.2</v>
      </c>
      <c r="H235" s="9">
        <v>69.849999999999994</v>
      </c>
      <c r="I235" s="9">
        <v>7.6</v>
      </c>
      <c r="J235" s="9">
        <v>47.08</v>
      </c>
      <c r="K235" s="9">
        <v>37</v>
      </c>
      <c r="L235" s="9">
        <v>5523.69</v>
      </c>
      <c r="M235" s="9">
        <v>431.5</v>
      </c>
      <c r="N235" s="9">
        <v>241.08</v>
      </c>
      <c r="O235" s="9">
        <v>108.32</v>
      </c>
      <c r="P235" s="9">
        <v>565.99</v>
      </c>
      <c r="Q235" s="9">
        <v>77.53</v>
      </c>
      <c r="R235" s="9">
        <v>59.37</v>
      </c>
      <c r="S235" s="14">
        <v>34.67</v>
      </c>
      <c r="T235" s="25">
        <v>2</v>
      </c>
      <c r="U235" s="81">
        <v>3</v>
      </c>
    </row>
    <row r="236" spans="1:21" x14ac:dyDescent="0.25">
      <c r="A236" s="81">
        <v>4</v>
      </c>
      <c r="B236" s="13" t="s">
        <v>261</v>
      </c>
      <c r="C236" s="9">
        <v>353</v>
      </c>
      <c r="D236" s="9">
        <v>128</v>
      </c>
      <c r="E236" s="9">
        <v>6.5</v>
      </c>
      <c r="F236" s="9">
        <v>10.7</v>
      </c>
      <c r="G236" s="9">
        <v>331.6</v>
      </c>
      <c r="H236" s="9">
        <v>60.75</v>
      </c>
      <c r="I236" s="9">
        <v>10.199999999999999</v>
      </c>
      <c r="J236" s="9">
        <v>49.84</v>
      </c>
      <c r="K236" s="9">
        <v>39.1</v>
      </c>
      <c r="L236" s="9">
        <v>10240.24</v>
      </c>
      <c r="M236" s="9">
        <v>580.20000000000005</v>
      </c>
      <c r="N236" s="9">
        <v>331.05</v>
      </c>
      <c r="O236" s="9">
        <v>143.34</v>
      </c>
      <c r="P236" s="9">
        <v>375.06</v>
      </c>
      <c r="Q236" s="9">
        <v>58.6</v>
      </c>
      <c r="R236" s="9">
        <v>45.83</v>
      </c>
      <c r="S236" s="14">
        <v>27.43</v>
      </c>
      <c r="T236" s="25">
        <v>2</v>
      </c>
      <c r="U236" s="81">
        <v>4</v>
      </c>
    </row>
    <row r="237" spans="1:21" x14ac:dyDescent="0.25">
      <c r="A237" s="81">
        <v>5</v>
      </c>
      <c r="B237" s="13" t="s">
        <v>271</v>
      </c>
      <c r="C237" s="9">
        <v>403</v>
      </c>
      <c r="D237" s="9">
        <v>140</v>
      </c>
      <c r="E237" s="9">
        <v>7</v>
      </c>
      <c r="F237" s="9">
        <v>11.2</v>
      </c>
      <c r="G237" s="9">
        <v>380.6</v>
      </c>
      <c r="H237" s="9">
        <v>66.5</v>
      </c>
      <c r="I237" s="9">
        <v>10.199999999999999</v>
      </c>
      <c r="J237" s="9">
        <v>58.9</v>
      </c>
      <c r="K237" s="9">
        <v>46.2</v>
      </c>
      <c r="L237" s="9">
        <v>15570.06</v>
      </c>
      <c r="M237" s="9">
        <v>772.7</v>
      </c>
      <c r="N237" s="9">
        <v>442.32</v>
      </c>
      <c r="O237" s="9">
        <v>162.59</v>
      </c>
      <c r="P237" s="9">
        <v>513.63</v>
      </c>
      <c r="Q237" s="9">
        <v>73.38</v>
      </c>
      <c r="R237" s="9">
        <v>57.47</v>
      </c>
      <c r="S237" s="14">
        <v>29.53</v>
      </c>
      <c r="T237" s="25">
        <v>2</v>
      </c>
      <c r="U237" s="81">
        <v>5</v>
      </c>
    </row>
    <row r="238" spans="1:21" x14ac:dyDescent="0.25">
      <c r="A238" s="81">
        <v>6</v>
      </c>
      <c r="B238" s="13" t="s">
        <v>278</v>
      </c>
      <c r="C238" s="9">
        <v>455</v>
      </c>
      <c r="D238" s="9">
        <v>153</v>
      </c>
      <c r="E238" s="9">
        <v>8</v>
      </c>
      <c r="F238" s="9">
        <v>13.3</v>
      </c>
      <c r="G238" s="9">
        <v>428.4</v>
      </c>
      <c r="H238" s="9">
        <v>72.5</v>
      </c>
      <c r="I238" s="9">
        <v>10.199999999999999</v>
      </c>
      <c r="J238" s="9">
        <v>75.86</v>
      </c>
      <c r="K238" s="9">
        <v>59.6</v>
      </c>
      <c r="L238" s="9">
        <v>25498.98</v>
      </c>
      <c r="M238" s="9">
        <v>1120.8</v>
      </c>
      <c r="N238" s="9">
        <v>642.4</v>
      </c>
      <c r="O238" s="9">
        <v>183.34</v>
      </c>
      <c r="P238" s="9">
        <v>796.13</v>
      </c>
      <c r="Q238" s="9">
        <v>104.07</v>
      </c>
      <c r="R238" s="9">
        <v>81.540000000000006</v>
      </c>
      <c r="S238" s="14">
        <v>32.39</v>
      </c>
      <c r="T238" s="25">
        <v>2</v>
      </c>
      <c r="U238" s="81">
        <v>6</v>
      </c>
    </row>
    <row r="239" spans="1:21" ht="15.75" thickBot="1" x14ac:dyDescent="0.3">
      <c r="A239" s="83">
        <v>7</v>
      </c>
      <c r="B239" s="15" t="s">
        <v>294</v>
      </c>
      <c r="C239" s="16">
        <v>603</v>
      </c>
      <c r="D239" s="16">
        <v>179</v>
      </c>
      <c r="E239" s="16">
        <v>10.9</v>
      </c>
      <c r="F239" s="16">
        <v>15</v>
      </c>
      <c r="G239" s="16">
        <v>573</v>
      </c>
      <c r="H239" s="16">
        <v>84.05</v>
      </c>
      <c r="I239" s="16">
        <v>12.7</v>
      </c>
      <c r="J239" s="16">
        <v>117.54</v>
      </c>
      <c r="K239" s="16">
        <v>92.3</v>
      </c>
      <c r="L239" s="16">
        <v>64629.04</v>
      </c>
      <c r="M239" s="16">
        <v>2143.6</v>
      </c>
      <c r="N239" s="16">
        <v>1256.3800000000001</v>
      </c>
      <c r="O239" s="16">
        <v>234.49</v>
      </c>
      <c r="P239" s="16">
        <v>1441.05</v>
      </c>
      <c r="Q239" s="16">
        <v>161.01</v>
      </c>
      <c r="R239" s="16">
        <v>129.24</v>
      </c>
      <c r="S239" s="17">
        <v>35.01</v>
      </c>
      <c r="T239" s="37">
        <v>2</v>
      </c>
      <c r="U239" s="83">
        <v>7</v>
      </c>
    </row>
    <row r="240" spans="1:21" x14ac:dyDescent="0.25">
      <c r="A240" s="80">
        <v>1</v>
      </c>
      <c r="B240" s="10" t="s">
        <v>254</v>
      </c>
      <c r="C240" s="11">
        <v>310</v>
      </c>
      <c r="D240" s="11">
        <v>165</v>
      </c>
      <c r="E240" s="11">
        <v>5.8</v>
      </c>
      <c r="F240" s="11">
        <v>9.6999999999999993</v>
      </c>
      <c r="G240" s="11">
        <v>290.60000000000002</v>
      </c>
      <c r="H240" s="11">
        <v>79.599999999999994</v>
      </c>
      <c r="I240" s="11">
        <v>8.9</v>
      </c>
      <c r="J240" s="11">
        <v>49.54</v>
      </c>
      <c r="K240" s="11">
        <v>38.9</v>
      </c>
      <c r="L240" s="11">
        <v>8544.9699999999993</v>
      </c>
      <c r="M240" s="11">
        <v>551.29999999999995</v>
      </c>
      <c r="N240" s="11">
        <v>306.41000000000003</v>
      </c>
      <c r="O240" s="11">
        <v>131.33000000000001</v>
      </c>
      <c r="P240" s="11">
        <v>726.88</v>
      </c>
      <c r="Q240" s="11">
        <v>88.11</v>
      </c>
      <c r="R240" s="11">
        <v>67.41</v>
      </c>
      <c r="S240" s="12">
        <v>38.299999999999997</v>
      </c>
      <c r="T240" s="36">
        <v>3</v>
      </c>
      <c r="U240" s="80">
        <v>1</v>
      </c>
    </row>
    <row r="241" spans="1:21" x14ac:dyDescent="0.25">
      <c r="A241" s="81">
        <v>2</v>
      </c>
      <c r="B241" s="13" t="s">
        <v>248</v>
      </c>
      <c r="C241" s="9">
        <v>260</v>
      </c>
      <c r="D241" s="9">
        <v>147</v>
      </c>
      <c r="E241" s="9">
        <v>7.2</v>
      </c>
      <c r="F241" s="9">
        <v>12.7</v>
      </c>
      <c r="G241" s="9">
        <v>234.6</v>
      </c>
      <c r="H241" s="9">
        <v>69.900000000000006</v>
      </c>
      <c r="I241" s="9">
        <v>7.6</v>
      </c>
      <c r="J241" s="9">
        <v>54.73</v>
      </c>
      <c r="K241" s="9">
        <v>43</v>
      </c>
      <c r="L241" s="9">
        <v>6554.72</v>
      </c>
      <c r="M241" s="9">
        <v>504.2</v>
      </c>
      <c r="N241" s="9">
        <v>283.24</v>
      </c>
      <c r="O241" s="9">
        <v>109.44</v>
      </c>
      <c r="P241" s="9">
        <v>673.24</v>
      </c>
      <c r="Q241" s="9">
        <v>91.6</v>
      </c>
      <c r="R241" s="9">
        <v>70.260000000000005</v>
      </c>
      <c r="S241" s="14">
        <v>35.07</v>
      </c>
      <c r="T241" s="25">
        <v>3</v>
      </c>
      <c r="U241" s="81">
        <v>2</v>
      </c>
    </row>
    <row r="242" spans="1:21" x14ac:dyDescent="0.25">
      <c r="A242" s="81">
        <v>3</v>
      </c>
      <c r="B242" s="13" t="s">
        <v>262</v>
      </c>
      <c r="C242" s="9">
        <v>352</v>
      </c>
      <c r="D242" s="9">
        <v>171</v>
      </c>
      <c r="E242" s="9">
        <v>6.9</v>
      </c>
      <c r="F242" s="9">
        <v>9.8000000000000007</v>
      </c>
      <c r="G242" s="9">
        <v>332.4</v>
      </c>
      <c r="H242" s="9">
        <v>82.05</v>
      </c>
      <c r="I242" s="9">
        <v>10.199999999999999</v>
      </c>
      <c r="J242" s="9">
        <v>57.34</v>
      </c>
      <c r="K242" s="9">
        <v>45</v>
      </c>
      <c r="L242" s="9">
        <v>12166.36</v>
      </c>
      <c r="M242" s="9">
        <v>691.3</v>
      </c>
      <c r="N242" s="9">
        <v>389.35</v>
      </c>
      <c r="O242" s="9">
        <v>145.66</v>
      </c>
      <c r="P242" s="9">
        <v>817.94</v>
      </c>
      <c r="Q242" s="9">
        <v>95.67</v>
      </c>
      <c r="R242" s="9">
        <v>73.87</v>
      </c>
      <c r="S242" s="14">
        <v>37.770000000000003</v>
      </c>
      <c r="T242" s="25">
        <v>3</v>
      </c>
      <c r="U242" s="81">
        <v>3</v>
      </c>
    </row>
    <row r="243" spans="1:21" x14ac:dyDescent="0.25">
      <c r="A243" s="81">
        <v>4</v>
      </c>
      <c r="B243" s="13" t="s">
        <v>272</v>
      </c>
      <c r="C243" s="9">
        <v>403</v>
      </c>
      <c r="D243" s="9">
        <v>177</v>
      </c>
      <c r="E243" s="9">
        <v>7.5</v>
      </c>
      <c r="F243" s="9">
        <v>10.9</v>
      </c>
      <c r="G243" s="9">
        <v>381.2</v>
      </c>
      <c r="H243" s="9">
        <v>84.75</v>
      </c>
      <c r="I243" s="9">
        <v>10.199999999999999</v>
      </c>
      <c r="J243" s="9">
        <v>68.069999999999993</v>
      </c>
      <c r="K243" s="9">
        <v>53.4</v>
      </c>
      <c r="L243" s="9">
        <v>18613.439999999999</v>
      </c>
      <c r="M243" s="9">
        <v>923.7</v>
      </c>
      <c r="N243" s="9">
        <v>522.88</v>
      </c>
      <c r="O243" s="9">
        <v>165.36</v>
      </c>
      <c r="P243" s="9">
        <v>1009.08</v>
      </c>
      <c r="Q243" s="9">
        <v>114.02</v>
      </c>
      <c r="R243" s="9">
        <v>88.32</v>
      </c>
      <c r="S243" s="14">
        <v>38.5</v>
      </c>
      <c r="T243" s="25">
        <v>3</v>
      </c>
      <c r="U243" s="81">
        <v>4</v>
      </c>
    </row>
    <row r="244" spans="1:21" x14ac:dyDescent="0.25">
      <c r="A244" s="81">
        <v>5</v>
      </c>
      <c r="B244" s="13" t="s">
        <v>279</v>
      </c>
      <c r="C244" s="9">
        <v>459</v>
      </c>
      <c r="D244" s="9">
        <v>154</v>
      </c>
      <c r="E244" s="9">
        <v>9.1</v>
      </c>
      <c r="F244" s="9">
        <v>15.4</v>
      </c>
      <c r="G244" s="9">
        <v>428.2</v>
      </c>
      <c r="H244" s="9">
        <v>72.45</v>
      </c>
      <c r="I244" s="9">
        <v>10.199999999999999</v>
      </c>
      <c r="J244" s="9">
        <v>87.29</v>
      </c>
      <c r="K244" s="9">
        <v>68.5</v>
      </c>
      <c r="L244" s="9">
        <v>29698.29</v>
      </c>
      <c r="M244" s="9">
        <v>1294</v>
      </c>
      <c r="N244" s="9">
        <v>744.05</v>
      </c>
      <c r="O244" s="9">
        <v>184.45</v>
      </c>
      <c r="P244" s="9">
        <v>940.55</v>
      </c>
      <c r="Q244" s="9">
        <v>122.15</v>
      </c>
      <c r="R244" s="9">
        <v>96.04</v>
      </c>
      <c r="S244" s="14">
        <v>32.83</v>
      </c>
      <c r="T244" s="25">
        <v>3</v>
      </c>
      <c r="U244" s="81">
        <v>5</v>
      </c>
    </row>
    <row r="245" spans="1:21" x14ac:dyDescent="0.25">
      <c r="A245" s="81">
        <v>6</v>
      </c>
      <c r="B245" s="13" t="s">
        <v>288</v>
      </c>
      <c r="C245" s="9">
        <v>533</v>
      </c>
      <c r="D245" s="9">
        <v>209</v>
      </c>
      <c r="E245" s="9">
        <v>10.199999999999999</v>
      </c>
      <c r="F245" s="9">
        <v>15.6</v>
      </c>
      <c r="G245" s="9">
        <v>501.8</v>
      </c>
      <c r="H245" s="9">
        <v>99.4</v>
      </c>
      <c r="I245" s="9">
        <v>12.7</v>
      </c>
      <c r="J245" s="9">
        <v>117.78</v>
      </c>
      <c r="K245" s="9">
        <v>92.5</v>
      </c>
      <c r="L245" s="9">
        <v>55246.34</v>
      </c>
      <c r="M245" s="9">
        <v>2073</v>
      </c>
      <c r="N245" s="9">
        <v>1181.69</v>
      </c>
      <c r="O245" s="9">
        <v>216.58</v>
      </c>
      <c r="P245" s="9">
        <v>2379.0100000000002</v>
      </c>
      <c r="Q245" s="9">
        <v>227.66</v>
      </c>
      <c r="R245" s="9">
        <v>177.43</v>
      </c>
      <c r="S245" s="14">
        <v>44.94</v>
      </c>
      <c r="T245" s="25">
        <v>3</v>
      </c>
      <c r="U245" s="81">
        <v>6</v>
      </c>
    </row>
    <row r="246" spans="1:21" ht="15.75" thickBot="1" x14ac:dyDescent="0.3">
      <c r="A246" s="83">
        <v>7</v>
      </c>
      <c r="B246" s="15" t="s">
        <v>295</v>
      </c>
      <c r="C246" s="16">
        <v>603</v>
      </c>
      <c r="D246" s="16">
        <v>228</v>
      </c>
      <c r="E246" s="16">
        <v>10.5</v>
      </c>
      <c r="F246" s="16">
        <v>14.9</v>
      </c>
      <c r="G246" s="16">
        <v>573.20000000000005</v>
      </c>
      <c r="H246" s="16">
        <v>108.75</v>
      </c>
      <c r="I246" s="16">
        <v>12.7</v>
      </c>
      <c r="J246" s="16">
        <v>129.51</v>
      </c>
      <c r="K246" s="16">
        <v>101.7</v>
      </c>
      <c r="L246" s="16">
        <v>76354.38</v>
      </c>
      <c r="M246" s="16">
        <v>2532.5</v>
      </c>
      <c r="N246" s="16">
        <v>1449.82</v>
      </c>
      <c r="O246" s="16">
        <v>242.81</v>
      </c>
      <c r="P246" s="16">
        <v>2949.85</v>
      </c>
      <c r="Q246" s="16">
        <v>258.76</v>
      </c>
      <c r="R246" s="16">
        <v>202.1</v>
      </c>
      <c r="S246" s="17">
        <v>47.72</v>
      </c>
      <c r="T246" s="37">
        <v>3</v>
      </c>
      <c r="U246" s="83">
        <v>7</v>
      </c>
    </row>
    <row r="247" spans="1:21" x14ac:dyDescent="0.25">
      <c r="A247" s="80">
        <v>1</v>
      </c>
      <c r="B247" s="10" t="s">
        <v>249</v>
      </c>
      <c r="C247" s="11">
        <v>258</v>
      </c>
      <c r="D247" s="11">
        <v>146</v>
      </c>
      <c r="E247" s="11">
        <v>6.1</v>
      </c>
      <c r="F247" s="11">
        <v>9.1</v>
      </c>
      <c r="G247" s="11">
        <v>239.8</v>
      </c>
      <c r="H247" s="11">
        <v>69.95</v>
      </c>
      <c r="I247" s="11">
        <v>7.6</v>
      </c>
      <c r="J247" s="11">
        <v>41.7</v>
      </c>
      <c r="K247" s="11">
        <v>32.700000000000003</v>
      </c>
      <c r="L247" s="11">
        <v>4887.5</v>
      </c>
      <c r="M247" s="11">
        <v>378.9</v>
      </c>
      <c r="N247" s="11">
        <v>212.12</v>
      </c>
      <c r="O247" s="11">
        <v>108.27</v>
      </c>
      <c r="P247" s="11">
        <v>472.58</v>
      </c>
      <c r="Q247" s="11">
        <v>64.739999999999995</v>
      </c>
      <c r="R247" s="11">
        <v>49.73</v>
      </c>
      <c r="S247" s="12">
        <v>33.67</v>
      </c>
      <c r="T247" s="36">
        <v>4</v>
      </c>
      <c r="U247" s="80">
        <v>1</v>
      </c>
    </row>
    <row r="248" spans="1:21" x14ac:dyDescent="0.25">
      <c r="A248" s="81">
        <v>2</v>
      </c>
      <c r="B248" s="13" t="s">
        <v>255</v>
      </c>
      <c r="C248" s="9">
        <v>313</v>
      </c>
      <c r="D248" s="9">
        <v>166</v>
      </c>
      <c r="E248" s="9">
        <v>6.6</v>
      </c>
      <c r="F248" s="9">
        <v>11.2</v>
      </c>
      <c r="G248" s="9">
        <v>290.60000000000002</v>
      </c>
      <c r="H248" s="9">
        <v>79.7</v>
      </c>
      <c r="I248" s="9">
        <v>8.9</v>
      </c>
      <c r="J248" s="9">
        <v>57.04</v>
      </c>
      <c r="K248" s="9">
        <v>44.8</v>
      </c>
      <c r="L248" s="9">
        <v>9960.39</v>
      </c>
      <c r="M248" s="9">
        <v>636.5</v>
      </c>
      <c r="N248" s="9">
        <v>355.1</v>
      </c>
      <c r="O248" s="9">
        <v>132.13999999999999</v>
      </c>
      <c r="P248" s="9">
        <v>854.77</v>
      </c>
      <c r="Q248" s="9">
        <v>102.98</v>
      </c>
      <c r="R248" s="9">
        <v>78.92</v>
      </c>
      <c r="S248" s="14">
        <v>38.71</v>
      </c>
      <c r="T248" s="25">
        <v>4</v>
      </c>
      <c r="U248" s="81">
        <v>2</v>
      </c>
    </row>
    <row r="249" spans="1:21" x14ac:dyDescent="0.25">
      <c r="A249" s="81">
        <v>3</v>
      </c>
      <c r="B249" s="13" t="s">
        <v>263</v>
      </c>
      <c r="C249" s="9">
        <v>355</v>
      </c>
      <c r="D249" s="9">
        <v>171</v>
      </c>
      <c r="E249" s="9">
        <v>7.2</v>
      </c>
      <c r="F249" s="9">
        <v>11.6</v>
      </c>
      <c r="G249" s="9">
        <v>331.8</v>
      </c>
      <c r="H249" s="9">
        <v>81.900000000000006</v>
      </c>
      <c r="I249" s="9">
        <v>10.199999999999999</v>
      </c>
      <c r="J249" s="9">
        <v>64.45</v>
      </c>
      <c r="K249" s="9">
        <v>50.6</v>
      </c>
      <c r="L249" s="9">
        <v>14130.93</v>
      </c>
      <c r="M249" s="9">
        <v>796.1</v>
      </c>
      <c r="N249" s="9">
        <v>446.97</v>
      </c>
      <c r="O249" s="9">
        <v>148.07</v>
      </c>
      <c r="P249" s="9">
        <v>968.08</v>
      </c>
      <c r="Q249" s="9">
        <v>113.23</v>
      </c>
      <c r="R249" s="9">
        <v>87.21</v>
      </c>
      <c r="S249" s="14">
        <v>38.76</v>
      </c>
      <c r="T249" s="25">
        <v>4</v>
      </c>
      <c r="U249" s="81">
        <v>3</v>
      </c>
    </row>
    <row r="250" spans="1:21" x14ac:dyDescent="0.25">
      <c r="A250" s="81">
        <v>4</v>
      </c>
      <c r="B250" s="13" t="s">
        <v>273</v>
      </c>
      <c r="C250" s="9">
        <v>407</v>
      </c>
      <c r="D250" s="9">
        <v>178</v>
      </c>
      <c r="E250" s="9">
        <v>7.7</v>
      </c>
      <c r="F250" s="9">
        <v>12.8</v>
      </c>
      <c r="G250" s="9">
        <v>381.4</v>
      </c>
      <c r="H250" s="9">
        <v>85.15</v>
      </c>
      <c r="I250" s="9">
        <v>10.199999999999999</v>
      </c>
      <c r="J250" s="9">
        <v>75.83</v>
      </c>
      <c r="K250" s="9">
        <v>59.5</v>
      </c>
      <c r="L250" s="9">
        <v>21585.78</v>
      </c>
      <c r="M250" s="9">
        <v>1060.7</v>
      </c>
      <c r="N250" s="9">
        <v>597.5</v>
      </c>
      <c r="O250" s="9">
        <v>168.72</v>
      </c>
      <c r="P250" s="9">
        <v>1204.97</v>
      </c>
      <c r="Q250" s="9">
        <v>135.38999999999999</v>
      </c>
      <c r="R250" s="9">
        <v>104.49</v>
      </c>
      <c r="S250" s="14">
        <v>39.86</v>
      </c>
      <c r="T250" s="25">
        <v>4</v>
      </c>
      <c r="U250" s="81">
        <v>4</v>
      </c>
    </row>
    <row r="251" spans="1:21" x14ac:dyDescent="0.25">
      <c r="A251" s="81">
        <v>5</v>
      </c>
      <c r="B251" s="13" t="s">
        <v>280</v>
      </c>
      <c r="C251" s="9">
        <v>462</v>
      </c>
      <c r="D251" s="9">
        <v>154.4</v>
      </c>
      <c r="E251" s="9">
        <v>9.6</v>
      </c>
      <c r="F251" s="9">
        <v>17</v>
      </c>
      <c r="G251" s="9">
        <v>428</v>
      </c>
      <c r="H251" s="9">
        <v>72.400000000000006</v>
      </c>
      <c r="I251" s="9">
        <v>10.199999999999999</v>
      </c>
      <c r="J251" s="9">
        <v>94.48</v>
      </c>
      <c r="K251" s="9">
        <v>74.2</v>
      </c>
      <c r="L251" s="9">
        <v>32674.03</v>
      </c>
      <c r="M251" s="9">
        <v>1414.5</v>
      </c>
      <c r="N251" s="9">
        <v>813.29</v>
      </c>
      <c r="O251" s="9">
        <v>185.97</v>
      </c>
      <c r="P251" s="9">
        <v>1046.53</v>
      </c>
      <c r="Q251" s="9">
        <v>135.56</v>
      </c>
      <c r="R251" s="9">
        <v>106.56</v>
      </c>
      <c r="S251" s="14">
        <v>33.28</v>
      </c>
      <c r="T251" s="25">
        <v>4</v>
      </c>
      <c r="U251" s="81">
        <v>5</v>
      </c>
    </row>
    <row r="252" spans="1:21" x14ac:dyDescent="0.25">
      <c r="A252" s="81">
        <v>6</v>
      </c>
      <c r="B252" s="13" t="s">
        <v>289</v>
      </c>
      <c r="C252" s="9">
        <v>537</v>
      </c>
      <c r="D252" s="9">
        <v>210</v>
      </c>
      <c r="E252" s="9">
        <v>10.9</v>
      </c>
      <c r="F252" s="9">
        <v>17.399999999999999</v>
      </c>
      <c r="G252" s="9">
        <v>502.2</v>
      </c>
      <c r="H252" s="9">
        <v>99.55</v>
      </c>
      <c r="I252" s="9">
        <v>12.7</v>
      </c>
      <c r="J252" s="9">
        <v>129.19999999999999</v>
      </c>
      <c r="K252" s="9">
        <v>101.4</v>
      </c>
      <c r="L252" s="9">
        <v>61702.67</v>
      </c>
      <c r="M252" s="9">
        <v>2298.1</v>
      </c>
      <c r="N252" s="9">
        <v>1310.1199999999999</v>
      </c>
      <c r="O252" s="9">
        <v>218.53</v>
      </c>
      <c r="P252" s="9">
        <v>2692.14</v>
      </c>
      <c r="Q252" s="9">
        <v>256.39</v>
      </c>
      <c r="R252" s="9">
        <v>199.87</v>
      </c>
      <c r="S252" s="14">
        <v>45.65</v>
      </c>
      <c r="T252" s="25">
        <v>4</v>
      </c>
      <c r="U252" s="81">
        <v>6</v>
      </c>
    </row>
    <row r="253" spans="1:21" ht="15.75" thickBot="1" x14ac:dyDescent="0.3">
      <c r="A253" s="83">
        <v>7</v>
      </c>
      <c r="B253" s="15" t="s">
        <v>296</v>
      </c>
      <c r="C253" s="16">
        <v>608</v>
      </c>
      <c r="D253" s="16">
        <v>228</v>
      </c>
      <c r="E253" s="16">
        <v>11.2</v>
      </c>
      <c r="F253" s="16">
        <v>17.3</v>
      </c>
      <c r="G253" s="16">
        <v>573.4</v>
      </c>
      <c r="H253" s="16">
        <v>108.4</v>
      </c>
      <c r="I253" s="16">
        <v>12.7</v>
      </c>
      <c r="J253" s="16">
        <v>144.49</v>
      </c>
      <c r="K253" s="16">
        <v>113.4</v>
      </c>
      <c r="L253" s="16">
        <v>87546.5</v>
      </c>
      <c r="M253" s="16">
        <v>2879.8</v>
      </c>
      <c r="N253" s="16">
        <v>1644.93</v>
      </c>
      <c r="O253" s="16">
        <v>246.15</v>
      </c>
      <c r="P253" s="16">
        <v>3425.21</v>
      </c>
      <c r="Q253" s="16">
        <v>300.45999999999998</v>
      </c>
      <c r="R253" s="16">
        <v>234.41</v>
      </c>
      <c r="S253" s="17">
        <v>48.69</v>
      </c>
      <c r="T253" s="37">
        <v>4</v>
      </c>
      <c r="U253" s="83">
        <v>7</v>
      </c>
    </row>
    <row r="254" spans="1:21" x14ac:dyDescent="0.25">
      <c r="A254" s="80">
        <v>1</v>
      </c>
      <c r="B254" s="10" t="s">
        <v>250</v>
      </c>
      <c r="C254" s="11">
        <v>262</v>
      </c>
      <c r="D254" s="11">
        <v>147</v>
      </c>
      <c r="E254" s="11">
        <v>6.6</v>
      </c>
      <c r="F254" s="11">
        <v>11.2</v>
      </c>
      <c r="G254" s="11">
        <v>239.6</v>
      </c>
      <c r="H254" s="11">
        <v>70.2</v>
      </c>
      <c r="I254" s="11">
        <v>7.6</v>
      </c>
      <c r="J254" s="11">
        <v>49.24</v>
      </c>
      <c r="K254" s="11">
        <v>38.700000000000003</v>
      </c>
      <c r="L254" s="11">
        <v>6007.11</v>
      </c>
      <c r="M254" s="11">
        <v>458.6</v>
      </c>
      <c r="N254" s="11">
        <v>256.75</v>
      </c>
      <c r="O254" s="11">
        <v>110.45</v>
      </c>
      <c r="P254" s="11">
        <v>593.66</v>
      </c>
      <c r="Q254" s="11">
        <v>80.77</v>
      </c>
      <c r="R254" s="11">
        <v>61.93</v>
      </c>
      <c r="S254" s="12">
        <v>34.72</v>
      </c>
      <c r="T254" s="36">
        <v>5</v>
      </c>
      <c r="U254" s="80">
        <v>1</v>
      </c>
    </row>
    <row r="255" spans="1:21" x14ac:dyDescent="0.25">
      <c r="A255" s="81">
        <v>2</v>
      </c>
      <c r="B255" s="13" t="s">
        <v>256</v>
      </c>
      <c r="C255" s="9">
        <v>317</v>
      </c>
      <c r="D255" s="9">
        <v>167</v>
      </c>
      <c r="E255" s="9">
        <v>7.6</v>
      </c>
      <c r="F255" s="9">
        <v>13.2</v>
      </c>
      <c r="G255" s="9">
        <v>290.60000000000002</v>
      </c>
      <c r="H255" s="9">
        <v>79.7</v>
      </c>
      <c r="I255" s="9">
        <v>8.9</v>
      </c>
      <c r="J255" s="9">
        <v>66.849999999999994</v>
      </c>
      <c r="K255" s="9">
        <v>52.5</v>
      </c>
      <c r="L255" s="9">
        <v>11873.01</v>
      </c>
      <c r="M255" s="9">
        <v>749.1</v>
      </c>
      <c r="N255" s="9">
        <v>419.95</v>
      </c>
      <c r="O255" s="9">
        <v>133.27000000000001</v>
      </c>
      <c r="P255" s="9">
        <v>1025.95</v>
      </c>
      <c r="Q255" s="9">
        <v>122.87</v>
      </c>
      <c r="R255" s="9">
        <v>94.33</v>
      </c>
      <c r="S255" s="14">
        <v>39.17</v>
      </c>
      <c r="T255" s="25">
        <v>5</v>
      </c>
      <c r="U255" s="81">
        <v>2</v>
      </c>
    </row>
    <row r="256" spans="1:21" x14ac:dyDescent="0.25">
      <c r="A256" s="81">
        <v>3</v>
      </c>
      <c r="B256" s="13" t="s">
        <v>264</v>
      </c>
      <c r="C256" s="9">
        <v>358</v>
      </c>
      <c r="D256" s="9">
        <v>172</v>
      </c>
      <c r="E256" s="9">
        <v>7.9</v>
      </c>
      <c r="F256" s="9">
        <v>13.1</v>
      </c>
      <c r="G256" s="9">
        <v>331.8</v>
      </c>
      <c r="H256" s="9">
        <v>82.05</v>
      </c>
      <c r="I256" s="9">
        <v>10.199999999999999</v>
      </c>
      <c r="J256" s="9">
        <v>72.17</v>
      </c>
      <c r="K256" s="9">
        <v>56.7</v>
      </c>
      <c r="L256" s="9">
        <v>16051.94</v>
      </c>
      <c r="M256" s="9">
        <v>896.8</v>
      </c>
      <c r="N256" s="9">
        <v>504.59</v>
      </c>
      <c r="O256" s="9">
        <v>149.13999999999999</v>
      </c>
      <c r="P256" s="9">
        <v>1112.72</v>
      </c>
      <c r="Q256" s="9">
        <v>129.38999999999999</v>
      </c>
      <c r="R256" s="9">
        <v>99.75</v>
      </c>
      <c r="S256" s="14">
        <v>39.270000000000003</v>
      </c>
      <c r="T256" s="25">
        <v>5</v>
      </c>
      <c r="U256" s="81">
        <v>3</v>
      </c>
    </row>
    <row r="257" spans="1:21" x14ac:dyDescent="0.25">
      <c r="A257" s="81">
        <v>4</v>
      </c>
      <c r="B257" s="13" t="s">
        <v>274</v>
      </c>
      <c r="C257" s="9">
        <v>410</v>
      </c>
      <c r="D257" s="9">
        <v>179</v>
      </c>
      <c r="E257" s="9">
        <v>8.8000000000000007</v>
      </c>
      <c r="F257" s="9">
        <v>14.4</v>
      </c>
      <c r="G257" s="9">
        <v>381.2</v>
      </c>
      <c r="H257" s="9">
        <v>85.1</v>
      </c>
      <c r="I257" s="9">
        <v>10.199999999999999</v>
      </c>
      <c r="J257" s="9">
        <v>85.99</v>
      </c>
      <c r="K257" s="9">
        <v>67.5</v>
      </c>
      <c r="L257" s="9">
        <v>24557.5</v>
      </c>
      <c r="M257" s="9">
        <v>1197.9000000000001</v>
      </c>
      <c r="N257" s="9">
        <v>678.1</v>
      </c>
      <c r="O257" s="9">
        <v>168.99</v>
      </c>
      <c r="P257" s="9">
        <v>1379.08</v>
      </c>
      <c r="Q257" s="9">
        <v>154.09</v>
      </c>
      <c r="R257" s="9">
        <v>119.34</v>
      </c>
      <c r="S257" s="14">
        <v>40.049999999999997</v>
      </c>
      <c r="T257" s="25">
        <v>5</v>
      </c>
      <c r="U257" s="81">
        <v>4</v>
      </c>
    </row>
    <row r="258" spans="1:21" x14ac:dyDescent="0.25">
      <c r="A258" s="81">
        <v>5</v>
      </c>
      <c r="B258" s="13" t="s">
        <v>281</v>
      </c>
      <c r="C258" s="9">
        <v>466</v>
      </c>
      <c r="D258" s="9">
        <v>155.30000000000001</v>
      </c>
      <c r="E258" s="9">
        <v>10.5</v>
      </c>
      <c r="F258" s="9">
        <v>18.899999999999999</v>
      </c>
      <c r="G258" s="9">
        <v>428.2</v>
      </c>
      <c r="H258" s="9">
        <v>72.400000000000006</v>
      </c>
      <c r="I258" s="9">
        <v>10.199999999999999</v>
      </c>
      <c r="J258" s="9">
        <v>104.56</v>
      </c>
      <c r="K258" s="9">
        <v>82.1</v>
      </c>
      <c r="L258" s="9">
        <v>36624.870000000003</v>
      </c>
      <c r="M258" s="9">
        <v>1571.9</v>
      </c>
      <c r="N258" s="9">
        <v>906.27</v>
      </c>
      <c r="O258" s="9">
        <v>187.16</v>
      </c>
      <c r="P258" s="9">
        <v>1184.51</v>
      </c>
      <c r="Q258" s="9">
        <v>152.55000000000001</v>
      </c>
      <c r="R258" s="9">
        <v>120.2</v>
      </c>
      <c r="S258" s="14">
        <v>33.659999999999997</v>
      </c>
      <c r="T258" s="25">
        <v>5</v>
      </c>
      <c r="U258" s="81">
        <v>5</v>
      </c>
    </row>
    <row r="259" spans="1:21" x14ac:dyDescent="0.25">
      <c r="A259" s="81">
        <v>6</v>
      </c>
      <c r="B259" s="13" t="s">
        <v>290</v>
      </c>
      <c r="C259" s="9">
        <v>539</v>
      </c>
      <c r="D259" s="9">
        <v>211</v>
      </c>
      <c r="E259" s="9">
        <v>11.6</v>
      </c>
      <c r="F259" s="9">
        <v>18.8</v>
      </c>
      <c r="G259" s="9">
        <v>501.4</v>
      </c>
      <c r="H259" s="9">
        <v>99.7</v>
      </c>
      <c r="I259" s="9">
        <v>12.7</v>
      </c>
      <c r="J259" s="9">
        <v>138.88</v>
      </c>
      <c r="K259" s="9">
        <v>109</v>
      </c>
      <c r="L259" s="9">
        <v>66731.56</v>
      </c>
      <c r="M259" s="9">
        <v>2476.1</v>
      </c>
      <c r="N259" s="9">
        <v>1413.46</v>
      </c>
      <c r="O259" s="9">
        <v>219.2</v>
      </c>
      <c r="P259" s="9">
        <v>2951.06</v>
      </c>
      <c r="Q259" s="9">
        <v>279.72000000000003</v>
      </c>
      <c r="R259" s="9">
        <v>218.28</v>
      </c>
      <c r="S259" s="14">
        <v>46.1</v>
      </c>
      <c r="T259" s="25">
        <v>5</v>
      </c>
      <c r="U259" s="81">
        <v>6</v>
      </c>
    </row>
    <row r="260" spans="1:21" ht="15.75" thickBot="1" x14ac:dyDescent="0.3">
      <c r="A260" s="83">
        <v>7</v>
      </c>
      <c r="B260" s="15" t="s">
        <v>297</v>
      </c>
      <c r="C260" s="16">
        <v>612</v>
      </c>
      <c r="D260" s="16">
        <v>229</v>
      </c>
      <c r="E260" s="16">
        <v>11.9</v>
      </c>
      <c r="F260" s="16">
        <v>19.600000000000001</v>
      </c>
      <c r="G260" s="16">
        <v>572.79999999999995</v>
      </c>
      <c r="H260" s="16">
        <v>108.55</v>
      </c>
      <c r="I260" s="16">
        <v>12.7</v>
      </c>
      <c r="J260" s="16">
        <v>159.32</v>
      </c>
      <c r="K260" s="16">
        <v>125.1</v>
      </c>
      <c r="L260" s="16">
        <v>98536.48</v>
      </c>
      <c r="M260" s="16">
        <v>3220.2</v>
      </c>
      <c r="N260" s="16">
        <v>1837.14</v>
      </c>
      <c r="O260" s="16">
        <v>248.7</v>
      </c>
      <c r="P260" s="16">
        <v>3932.13</v>
      </c>
      <c r="Q260" s="16">
        <v>343.42</v>
      </c>
      <c r="R260" s="16">
        <v>267.70999999999998</v>
      </c>
      <c r="S260" s="17">
        <v>49.68</v>
      </c>
      <c r="T260" s="37">
        <v>5</v>
      </c>
      <c r="U260" s="83">
        <v>7</v>
      </c>
    </row>
    <row r="261" spans="1:21" x14ac:dyDescent="0.25">
      <c r="A261" s="80">
        <v>1</v>
      </c>
      <c r="B261" s="10" t="s">
        <v>257</v>
      </c>
      <c r="C261" s="11">
        <v>303</v>
      </c>
      <c r="D261" s="11">
        <v>165</v>
      </c>
      <c r="E261" s="11">
        <v>6</v>
      </c>
      <c r="F261" s="11">
        <v>10.199999999999999</v>
      </c>
      <c r="G261" s="11">
        <v>282.60000000000002</v>
      </c>
      <c r="H261" s="11">
        <v>79.5</v>
      </c>
      <c r="I261" s="11">
        <v>8.9</v>
      </c>
      <c r="J261" s="11">
        <v>51.3</v>
      </c>
      <c r="K261" s="11">
        <v>40.299999999999997</v>
      </c>
      <c r="L261" s="11">
        <v>8477.69</v>
      </c>
      <c r="M261" s="11">
        <v>559.6</v>
      </c>
      <c r="N261" s="11">
        <v>311.02</v>
      </c>
      <c r="O261" s="11">
        <v>128.56</v>
      </c>
      <c r="P261" s="11">
        <v>764.36</v>
      </c>
      <c r="Q261" s="11">
        <v>92.65</v>
      </c>
      <c r="R261" s="11">
        <v>70.87</v>
      </c>
      <c r="S261" s="12">
        <v>38.6</v>
      </c>
      <c r="T261" s="36">
        <v>6</v>
      </c>
      <c r="U261" s="80">
        <v>1</v>
      </c>
    </row>
    <row r="262" spans="1:21" x14ac:dyDescent="0.25">
      <c r="A262" s="81">
        <v>2</v>
      </c>
      <c r="B262" s="13" t="s">
        <v>251</v>
      </c>
      <c r="C262" s="9">
        <v>266</v>
      </c>
      <c r="D262" s="9">
        <v>148</v>
      </c>
      <c r="E262" s="9">
        <v>7.6</v>
      </c>
      <c r="F262" s="9">
        <v>13</v>
      </c>
      <c r="G262" s="9">
        <v>240</v>
      </c>
      <c r="H262" s="9">
        <v>70.2</v>
      </c>
      <c r="I262" s="9">
        <v>7.6</v>
      </c>
      <c r="J262" s="9">
        <v>57.22</v>
      </c>
      <c r="K262" s="9">
        <v>44.9</v>
      </c>
      <c r="L262" s="9">
        <v>7108.01</v>
      </c>
      <c r="M262" s="9">
        <v>534.4</v>
      </c>
      <c r="N262" s="9">
        <v>301.04000000000002</v>
      </c>
      <c r="O262" s="9">
        <v>111.46</v>
      </c>
      <c r="P262" s="9">
        <v>703.43</v>
      </c>
      <c r="Q262" s="9">
        <v>95.06</v>
      </c>
      <c r="R262" s="9">
        <v>73.06</v>
      </c>
      <c r="S262" s="14">
        <v>35.06</v>
      </c>
      <c r="T262" s="25">
        <v>6</v>
      </c>
      <c r="U262" s="81">
        <v>2</v>
      </c>
    </row>
    <row r="263" spans="1:21" x14ac:dyDescent="0.25">
      <c r="A263" s="81">
        <v>3</v>
      </c>
      <c r="B263" s="13" t="s">
        <v>265</v>
      </c>
      <c r="C263" s="9">
        <v>363</v>
      </c>
      <c r="D263" s="9">
        <v>173.2</v>
      </c>
      <c r="E263" s="9">
        <v>9.1</v>
      </c>
      <c r="F263" s="9">
        <v>15.7</v>
      </c>
      <c r="G263" s="9">
        <v>331.6</v>
      </c>
      <c r="H263" s="9">
        <v>82.05</v>
      </c>
      <c r="I263" s="9">
        <v>10.199999999999999</v>
      </c>
      <c r="J263" s="9">
        <v>85.45</v>
      </c>
      <c r="K263" s="9">
        <v>67.099999999999994</v>
      </c>
      <c r="L263" s="9">
        <v>19414.43</v>
      </c>
      <c r="M263" s="9">
        <v>1069.7</v>
      </c>
      <c r="N263" s="9">
        <v>604.58000000000004</v>
      </c>
      <c r="O263" s="9">
        <v>150.72999999999999</v>
      </c>
      <c r="P263" s="9">
        <v>1362.07</v>
      </c>
      <c r="Q263" s="9">
        <v>157.28</v>
      </c>
      <c r="R263" s="9">
        <v>121.48</v>
      </c>
      <c r="S263" s="14">
        <v>39.92</v>
      </c>
      <c r="T263" s="25">
        <v>6</v>
      </c>
      <c r="U263" s="81">
        <v>3</v>
      </c>
    </row>
    <row r="264" spans="1:21" x14ac:dyDescent="0.25">
      <c r="A264" s="81">
        <v>4</v>
      </c>
      <c r="B264" s="13" t="s">
        <v>282</v>
      </c>
      <c r="C264" s="9">
        <v>453</v>
      </c>
      <c r="D264" s="9">
        <v>189.9</v>
      </c>
      <c r="E264" s="9">
        <v>8.5</v>
      </c>
      <c r="F264" s="9">
        <v>12.7</v>
      </c>
      <c r="G264" s="9">
        <v>427.6</v>
      </c>
      <c r="H264" s="9">
        <v>90.7</v>
      </c>
      <c r="I264" s="9">
        <v>10.199999999999999</v>
      </c>
      <c r="J264" s="9">
        <v>85.47</v>
      </c>
      <c r="K264" s="9">
        <v>67.099999999999994</v>
      </c>
      <c r="L264" s="9">
        <v>29321.46</v>
      </c>
      <c r="M264" s="9">
        <v>1294.5999999999999</v>
      </c>
      <c r="N264" s="9">
        <v>734.66</v>
      </c>
      <c r="O264" s="9">
        <v>185.22</v>
      </c>
      <c r="P264" s="9">
        <v>1452.13</v>
      </c>
      <c r="Q264" s="9">
        <v>152.94</v>
      </c>
      <c r="R264" s="9">
        <v>118.65</v>
      </c>
      <c r="S264" s="14">
        <v>41.22</v>
      </c>
      <c r="T264" s="25">
        <v>6</v>
      </c>
      <c r="U264" s="81">
        <v>4</v>
      </c>
    </row>
    <row r="265" spans="1:21" x14ac:dyDescent="0.25">
      <c r="A265" s="81">
        <v>5</v>
      </c>
      <c r="B265" s="13" t="s">
        <v>275</v>
      </c>
      <c r="C265" s="9">
        <v>413</v>
      </c>
      <c r="D265" s="9">
        <v>180</v>
      </c>
      <c r="E265" s="9">
        <v>9.6999999999999993</v>
      </c>
      <c r="F265" s="9">
        <v>16</v>
      </c>
      <c r="G265" s="9">
        <v>381</v>
      </c>
      <c r="H265" s="9">
        <v>85.15</v>
      </c>
      <c r="I265" s="9">
        <v>10.199999999999999</v>
      </c>
      <c r="J265" s="9">
        <v>95.45</v>
      </c>
      <c r="K265" s="9">
        <v>74.900000000000006</v>
      </c>
      <c r="L265" s="9">
        <v>27495.01</v>
      </c>
      <c r="M265" s="9">
        <v>1331.5</v>
      </c>
      <c r="N265" s="9">
        <v>756.09</v>
      </c>
      <c r="O265" s="9">
        <v>169.72</v>
      </c>
      <c r="P265" s="9">
        <v>1558.58</v>
      </c>
      <c r="Q265" s="9">
        <v>173.18</v>
      </c>
      <c r="R265" s="9">
        <v>134.4</v>
      </c>
      <c r="S265" s="14">
        <v>40.409999999999997</v>
      </c>
      <c r="T265" s="25">
        <v>6</v>
      </c>
      <c r="U265" s="81">
        <v>5</v>
      </c>
    </row>
    <row r="266" spans="1:21" x14ac:dyDescent="0.25">
      <c r="A266" s="81">
        <v>6</v>
      </c>
      <c r="B266" s="13" t="s">
        <v>291</v>
      </c>
      <c r="C266" s="9">
        <v>544</v>
      </c>
      <c r="D266" s="9">
        <v>212</v>
      </c>
      <c r="E266" s="9">
        <v>13.1</v>
      </c>
      <c r="F266" s="9">
        <v>21.2</v>
      </c>
      <c r="G266" s="9">
        <v>501.6</v>
      </c>
      <c r="H266" s="9">
        <v>99.45</v>
      </c>
      <c r="I266" s="9">
        <v>12.7</v>
      </c>
      <c r="J266" s="9">
        <v>156.97999999999999</v>
      </c>
      <c r="K266" s="9">
        <v>123.2</v>
      </c>
      <c r="L266" s="9">
        <v>76082.720000000001</v>
      </c>
      <c r="M266" s="9">
        <v>2797.2</v>
      </c>
      <c r="N266" s="9">
        <v>1604</v>
      </c>
      <c r="O266" s="9">
        <v>220.15</v>
      </c>
      <c r="P266" s="9">
        <v>3377.3</v>
      </c>
      <c r="Q266" s="9">
        <v>318.61</v>
      </c>
      <c r="R266" s="9">
        <v>249.61</v>
      </c>
      <c r="S266" s="14">
        <v>46.38</v>
      </c>
      <c r="T266" s="25">
        <v>6</v>
      </c>
      <c r="U266" s="81">
        <v>6</v>
      </c>
    </row>
    <row r="267" spans="1:21" ht="15.75" thickBot="1" x14ac:dyDescent="0.3">
      <c r="A267" s="83">
        <v>7</v>
      </c>
      <c r="B267" s="15" t="s">
        <v>298</v>
      </c>
      <c r="C267" s="16">
        <v>617</v>
      </c>
      <c r="D267" s="16">
        <v>230</v>
      </c>
      <c r="E267" s="16">
        <v>13.1</v>
      </c>
      <c r="F267" s="16">
        <v>22.2</v>
      </c>
      <c r="G267" s="16">
        <v>572.6</v>
      </c>
      <c r="H267" s="16">
        <v>108.45</v>
      </c>
      <c r="I267" s="16">
        <v>12.7</v>
      </c>
      <c r="J267" s="16">
        <v>178.52</v>
      </c>
      <c r="K267" s="16">
        <v>140.1</v>
      </c>
      <c r="L267" s="16">
        <v>111971.15</v>
      </c>
      <c r="M267" s="16">
        <v>3629.5</v>
      </c>
      <c r="N267" s="16">
        <v>2075.04</v>
      </c>
      <c r="O267" s="16">
        <v>250.45</v>
      </c>
      <c r="P267" s="16">
        <v>4513.82</v>
      </c>
      <c r="Q267" s="16">
        <v>392.51</v>
      </c>
      <c r="R267" s="16">
        <v>306.52999999999997</v>
      </c>
      <c r="S267" s="17">
        <v>50.28</v>
      </c>
      <c r="T267" s="37">
        <v>6</v>
      </c>
      <c r="U267" s="83">
        <v>7</v>
      </c>
    </row>
    <row r="268" spans="1:21" x14ac:dyDescent="0.25">
      <c r="A268" s="80">
        <v>1</v>
      </c>
      <c r="B268" s="10" t="s">
        <v>258</v>
      </c>
      <c r="C268" s="11">
        <v>307</v>
      </c>
      <c r="D268" s="11">
        <v>166</v>
      </c>
      <c r="E268" s="11">
        <v>6.7</v>
      </c>
      <c r="F268" s="11">
        <v>11.8</v>
      </c>
      <c r="G268" s="11">
        <v>283.39999999999998</v>
      </c>
      <c r="H268" s="11">
        <v>79.650000000000006</v>
      </c>
      <c r="I268" s="11">
        <v>8.9</v>
      </c>
      <c r="J268" s="11">
        <v>58.84</v>
      </c>
      <c r="K268" s="11">
        <v>46.2</v>
      </c>
      <c r="L268" s="11">
        <v>9942.92</v>
      </c>
      <c r="M268" s="11">
        <v>647.79999999999995</v>
      </c>
      <c r="N268" s="11">
        <v>361.13</v>
      </c>
      <c r="O268" s="11">
        <v>129.99</v>
      </c>
      <c r="P268" s="11">
        <v>900.53</v>
      </c>
      <c r="Q268" s="11">
        <v>108.5</v>
      </c>
      <c r="R268" s="11">
        <v>83.06</v>
      </c>
      <c r="S268" s="12">
        <v>39.119999999999997</v>
      </c>
      <c r="T268" s="36">
        <v>7</v>
      </c>
      <c r="U268" s="80">
        <v>1</v>
      </c>
    </row>
    <row r="269" spans="1:21" x14ac:dyDescent="0.25">
      <c r="A269" s="81">
        <v>2</v>
      </c>
      <c r="B269" s="13" t="s">
        <v>283</v>
      </c>
      <c r="C269" s="9">
        <v>457</v>
      </c>
      <c r="D269" s="9">
        <v>190</v>
      </c>
      <c r="E269" s="9">
        <v>9</v>
      </c>
      <c r="F269" s="9">
        <v>14.5</v>
      </c>
      <c r="G269" s="9">
        <v>428</v>
      </c>
      <c r="H269" s="9">
        <v>90.5</v>
      </c>
      <c r="I269" s="9">
        <v>10.199999999999999</v>
      </c>
      <c r="J269" s="9">
        <v>94.51</v>
      </c>
      <c r="K269" s="9">
        <v>74.2</v>
      </c>
      <c r="L269" s="9">
        <v>33262.54</v>
      </c>
      <c r="M269" s="9">
        <v>1455.7</v>
      </c>
      <c r="N269" s="9">
        <v>825.08</v>
      </c>
      <c r="O269" s="9">
        <v>187.6</v>
      </c>
      <c r="P269" s="9">
        <v>1660.63</v>
      </c>
      <c r="Q269" s="9">
        <v>174.8</v>
      </c>
      <c r="R269" s="9">
        <v>135.5</v>
      </c>
      <c r="S269" s="14">
        <v>41.92</v>
      </c>
      <c r="T269" s="25">
        <v>7</v>
      </c>
      <c r="U269" s="81">
        <v>2</v>
      </c>
    </row>
    <row r="270" spans="1:21" x14ac:dyDescent="0.25">
      <c r="A270" s="81">
        <v>3</v>
      </c>
      <c r="B270" s="13" t="s">
        <v>276</v>
      </c>
      <c r="C270" s="9">
        <v>417</v>
      </c>
      <c r="D270" s="9">
        <v>181</v>
      </c>
      <c r="E270" s="9">
        <v>10.9</v>
      </c>
      <c r="F270" s="9">
        <v>18.2</v>
      </c>
      <c r="G270" s="9">
        <v>380.6</v>
      </c>
      <c r="H270" s="9">
        <v>85.05</v>
      </c>
      <c r="I270" s="9">
        <v>10.199999999999999</v>
      </c>
      <c r="J270" s="9">
        <v>108.26</v>
      </c>
      <c r="K270" s="9">
        <v>85</v>
      </c>
      <c r="L270" s="9">
        <v>31537.51</v>
      </c>
      <c r="M270" s="9">
        <v>1512.6</v>
      </c>
      <c r="N270" s="9">
        <v>862.63</v>
      </c>
      <c r="O270" s="9">
        <v>170.68</v>
      </c>
      <c r="P270" s="9">
        <v>1803.36</v>
      </c>
      <c r="Q270" s="9">
        <v>199.27</v>
      </c>
      <c r="R270" s="9">
        <v>155.06</v>
      </c>
      <c r="S270" s="14">
        <v>40.81</v>
      </c>
      <c r="T270" s="25">
        <v>7</v>
      </c>
      <c r="U270" s="81">
        <v>3</v>
      </c>
    </row>
    <row r="271" spans="1:21" x14ac:dyDescent="0.25">
      <c r="A271" s="81">
        <v>4</v>
      </c>
      <c r="B271" s="13" t="s">
        <v>266</v>
      </c>
      <c r="C271" s="9">
        <v>353</v>
      </c>
      <c r="D271" s="9">
        <v>254</v>
      </c>
      <c r="E271" s="9">
        <v>9.5</v>
      </c>
      <c r="F271" s="9">
        <v>16.399999999999999</v>
      </c>
      <c r="G271" s="9">
        <v>320.2</v>
      </c>
      <c r="H271" s="9">
        <v>122.25</v>
      </c>
      <c r="I271" s="9">
        <v>16</v>
      </c>
      <c r="J271" s="9">
        <v>115.93</v>
      </c>
      <c r="K271" s="9">
        <v>91</v>
      </c>
      <c r="L271" s="9">
        <v>26754.31</v>
      </c>
      <c r="M271" s="9">
        <v>1515.8</v>
      </c>
      <c r="N271" s="9">
        <v>840.02</v>
      </c>
      <c r="O271" s="9">
        <v>151.91999999999999</v>
      </c>
      <c r="P271" s="9">
        <v>4483.1400000000003</v>
      </c>
      <c r="Q271" s="9">
        <v>353</v>
      </c>
      <c r="R271" s="9">
        <v>269.04000000000002</v>
      </c>
      <c r="S271" s="14">
        <v>62.19</v>
      </c>
      <c r="T271" s="25">
        <v>7</v>
      </c>
      <c r="U271" s="81">
        <v>4</v>
      </c>
    </row>
    <row r="272" spans="1:21" ht="15.75" thickBot="1" x14ac:dyDescent="0.3">
      <c r="A272" s="83">
        <v>5</v>
      </c>
      <c r="B272" s="15" t="s">
        <v>292</v>
      </c>
      <c r="C272" s="16">
        <v>549</v>
      </c>
      <c r="D272" s="16">
        <v>214</v>
      </c>
      <c r="E272" s="16">
        <v>14.7</v>
      </c>
      <c r="F272" s="16">
        <v>23.6</v>
      </c>
      <c r="G272" s="16">
        <v>501.8</v>
      </c>
      <c r="H272" s="16">
        <v>99.65</v>
      </c>
      <c r="I272" s="16">
        <v>12.7</v>
      </c>
      <c r="J272" s="16">
        <v>176.16</v>
      </c>
      <c r="K272" s="16">
        <v>138.30000000000001</v>
      </c>
      <c r="L272" s="16">
        <v>86084.33</v>
      </c>
      <c r="M272" s="16">
        <v>3136</v>
      </c>
      <c r="N272" s="16">
        <v>1806.6</v>
      </c>
      <c r="O272" s="16">
        <v>221.06</v>
      </c>
      <c r="P272" s="16">
        <v>3869.6</v>
      </c>
      <c r="Q272" s="16">
        <v>361.64</v>
      </c>
      <c r="R272" s="16">
        <v>284.45999999999998</v>
      </c>
      <c r="S272" s="17">
        <v>46.87</v>
      </c>
      <c r="T272" s="37">
        <v>7</v>
      </c>
      <c r="U272" s="83">
        <v>5</v>
      </c>
    </row>
    <row r="273" spans="1:21" x14ac:dyDescent="0.25">
      <c r="A273" s="80">
        <v>1</v>
      </c>
      <c r="B273" s="10" t="s">
        <v>259</v>
      </c>
      <c r="C273" s="11">
        <v>310</v>
      </c>
      <c r="D273" s="11">
        <v>167</v>
      </c>
      <c r="E273" s="11">
        <v>7.9</v>
      </c>
      <c r="F273" s="11">
        <v>13.7</v>
      </c>
      <c r="G273" s="11">
        <v>282.60000000000002</v>
      </c>
      <c r="H273" s="11">
        <v>79.55</v>
      </c>
      <c r="I273" s="11">
        <v>8.9</v>
      </c>
      <c r="J273" s="11">
        <v>68.760000000000005</v>
      </c>
      <c r="K273" s="11">
        <v>54</v>
      </c>
      <c r="L273" s="11">
        <v>11668.1</v>
      </c>
      <c r="M273" s="11">
        <v>752.8</v>
      </c>
      <c r="N273" s="11">
        <v>422.55</v>
      </c>
      <c r="O273" s="11">
        <v>130.26</v>
      </c>
      <c r="P273" s="11">
        <v>1064.8699999999999</v>
      </c>
      <c r="Q273" s="11">
        <v>127.53</v>
      </c>
      <c r="R273" s="11">
        <v>97.93</v>
      </c>
      <c r="S273" s="12">
        <v>39.35</v>
      </c>
      <c r="T273" s="36">
        <v>8</v>
      </c>
      <c r="U273" s="80">
        <v>1</v>
      </c>
    </row>
    <row r="274" spans="1:21" x14ac:dyDescent="0.25">
      <c r="A274" s="191">
        <v>2</v>
      </c>
      <c r="B274" s="13" t="s">
        <v>284</v>
      </c>
      <c r="C274" s="9">
        <v>460</v>
      </c>
      <c r="D274" s="9">
        <v>191</v>
      </c>
      <c r="E274" s="9">
        <v>9.9</v>
      </c>
      <c r="F274" s="9">
        <v>16</v>
      </c>
      <c r="G274" s="9">
        <v>428</v>
      </c>
      <c r="H274" s="9">
        <v>90.55</v>
      </c>
      <c r="I274" s="9">
        <v>10.199999999999999</v>
      </c>
      <c r="J274" s="9">
        <v>104.39</v>
      </c>
      <c r="K274" s="9">
        <v>81.900000000000006</v>
      </c>
      <c r="L274" s="9">
        <v>37004.019999999997</v>
      </c>
      <c r="M274" s="9">
        <v>1608.9</v>
      </c>
      <c r="N274" s="9">
        <v>914.58</v>
      </c>
      <c r="O274" s="9">
        <v>188.28</v>
      </c>
      <c r="P274" s="9">
        <v>1862.06</v>
      </c>
      <c r="Q274" s="9">
        <v>194.98</v>
      </c>
      <c r="R274" s="9">
        <v>151.49</v>
      </c>
      <c r="S274" s="14">
        <v>42.24</v>
      </c>
      <c r="T274" s="25">
        <v>8</v>
      </c>
      <c r="U274" s="191">
        <v>2</v>
      </c>
    </row>
    <row r="275" spans="1:21" ht="15.75" thickBot="1" x14ac:dyDescent="0.3">
      <c r="A275" s="83">
        <v>3</v>
      </c>
      <c r="B275" s="15" t="s">
        <v>267</v>
      </c>
      <c r="C275" s="16">
        <v>357</v>
      </c>
      <c r="D275" s="16">
        <v>255</v>
      </c>
      <c r="E275" s="16">
        <v>10.5</v>
      </c>
      <c r="F275" s="16">
        <v>18.3</v>
      </c>
      <c r="G275" s="16">
        <v>320.39999999999998</v>
      </c>
      <c r="H275" s="16">
        <v>122.25</v>
      </c>
      <c r="I275" s="16">
        <v>16</v>
      </c>
      <c r="J275" s="16">
        <v>129.16999999999999</v>
      </c>
      <c r="K275" s="16">
        <v>101.4</v>
      </c>
      <c r="L275" s="16">
        <v>30209.8</v>
      </c>
      <c r="M275" s="16">
        <v>1692.4</v>
      </c>
      <c r="N275" s="16">
        <v>942.22</v>
      </c>
      <c r="O275" s="16">
        <v>152.93</v>
      </c>
      <c r="P275" s="16">
        <v>5062.32</v>
      </c>
      <c r="Q275" s="16">
        <v>397.04</v>
      </c>
      <c r="R275" s="16">
        <v>302.87</v>
      </c>
      <c r="S275" s="17">
        <v>62.6</v>
      </c>
      <c r="T275" s="37">
        <v>8</v>
      </c>
      <c r="U275" s="83">
        <v>3</v>
      </c>
    </row>
    <row r="276" spans="1:21" x14ac:dyDescent="0.25">
      <c r="A276" s="134">
        <v>1</v>
      </c>
      <c r="B276" s="10" t="s">
        <v>285</v>
      </c>
      <c r="C276" s="11">
        <v>463</v>
      </c>
      <c r="D276" s="11">
        <v>192</v>
      </c>
      <c r="E276" s="11">
        <v>10.5</v>
      </c>
      <c r="F276" s="11">
        <v>17.7</v>
      </c>
      <c r="G276" s="11">
        <v>427.6</v>
      </c>
      <c r="H276" s="11">
        <v>90.75</v>
      </c>
      <c r="I276" s="11">
        <v>10.199999999999999</v>
      </c>
      <c r="J276" s="11">
        <v>113.76</v>
      </c>
      <c r="K276" s="11">
        <v>89.3</v>
      </c>
      <c r="L276" s="11">
        <v>40952.17</v>
      </c>
      <c r="M276" s="11">
        <v>1769</v>
      </c>
      <c r="N276" s="11">
        <v>1006.08</v>
      </c>
      <c r="O276" s="11">
        <v>189.73</v>
      </c>
      <c r="P276" s="11">
        <v>2092.64</v>
      </c>
      <c r="Q276" s="11">
        <v>217.98</v>
      </c>
      <c r="R276" s="11">
        <v>169.35</v>
      </c>
      <c r="S276" s="12">
        <v>42.89</v>
      </c>
      <c r="T276" s="36">
        <v>9</v>
      </c>
      <c r="U276" s="134">
        <v>1</v>
      </c>
    </row>
    <row r="277" spans="1:21" ht="15.75" thickBot="1" x14ac:dyDescent="0.3">
      <c r="A277" s="133">
        <v>2</v>
      </c>
      <c r="B277" s="15" t="s">
        <v>268</v>
      </c>
      <c r="C277" s="16">
        <v>360</v>
      </c>
      <c r="D277" s="16">
        <v>256</v>
      </c>
      <c r="E277" s="16">
        <v>11.4</v>
      </c>
      <c r="F277" s="16">
        <v>19.899999999999999</v>
      </c>
      <c r="G277" s="16">
        <v>320.2</v>
      </c>
      <c r="H277" s="16">
        <v>122.3</v>
      </c>
      <c r="I277" s="16">
        <v>16</v>
      </c>
      <c r="J277" s="16">
        <v>140.59</v>
      </c>
      <c r="K277" s="16">
        <v>110.4</v>
      </c>
      <c r="L277" s="16">
        <v>33153.980000000003</v>
      </c>
      <c r="M277" s="16">
        <v>1841.9</v>
      </c>
      <c r="N277" s="16">
        <v>1029.5999999999999</v>
      </c>
      <c r="O277" s="16">
        <v>153.57</v>
      </c>
      <c r="P277" s="16">
        <v>5570.48</v>
      </c>
      <c r="Q277" s="16">
        <v>435.19</v>
      </c>
      <c r="R277" s="16">
        <v>332.26</v>
      </c>
      <c r="S277" s="17">
        <v>62.95</v>
      </c>
      <c r="T277" s="37">
        <v>9</v>
      </c>
      <c r="U277" s="133">
        <v>2</v>
      </c>
    </row>
    <row r="278" spans="1:21" x14ac:dyDescent="0.25">
      <c r="A278" s="134">
        <v>1</v>
      </c>
      <c r="B278" s="10" t="s">
        <v>286</v>
      </c>
      <c r="C278" s="11">
        <v>466</v>
      </c>
      <c r="D278" s="11">
        <v>193</v>
      </c>
      <c r="E278" s="11">
        <v>11.4</v>
      </c>
      <c r="F278" s="11">
        <v>19</v>
      </c>
      <c r="G278" s="11">
        <v>428</v>
      </c>
      <c r="H278" s="11">
        <v>90.8</v>
      </c>
      <c r="I278" s="11">
        <v>10.199999999999999</v>
      </c>
      <c r="J278" s="11">
        <v>123.03</v>
      </c>
      <c r="K278" s="11">
        <v>96.6</v>
      </c>
      <c r="L278" s="11">
        <v>44505.67</v>
      </c>
      <c r="M278" s="11">
        <v>1910.1</v>
      </c>
      <c r="N278" s="11">
        <v>1090.07</v>
      </c>
      <c r="O278" s="11">
        <v>190.2</v>
      </c>
      <c r="P278" s="11">
        <v>2282.42</v>
      </c>
      <c r="Q278" s="11">
        <v>236.52</v>
      </c>
      <c r="R278" s="11">
        <v>184.24</v>
      </c>
      <c r="S278" s="12">
        <v>43.07</v>
      </c>
      <c r="T278" s="36">
        <v>10</v>
      </c>
      <c r="U278" s="134">
        <v>1</v>
      </c>
    </row>
    <row r="279" spans="1:21" ht="15.75" thickBot="1" x14ac:dyDescent="0.3">
      <c r="A279" s="133">
        <v>2</v>
      </c>
      <c r="B279" s="15" t="s">
        <v>269</v>
      </c>
      <c r="C279" s="16">
        <v>363</v>
      </c>
      <c r="D279" s="16">
        <v>257</v>
      </c>
      <c r="E279" s="16">
        <v>13</v>
      </c>
      <c r="F279" s="16">
        <v>21.7</v>
      </c>
      <c r="G279" s="16">
        <v>319.60000000000002</v>
      </c>
      <c r="H279" s="16">
        <v>122</v>
      </c>
      <c r="I279" s="16">
        <v>16</v>
      </c>
      <c r="J279" s="16">
        <v>155.28</v>
      </c>
      <c r="K279" s="16">
        <v>121.9</v>
      </c>
      <c r="L279" s="16">
        <v>36598.33</v>
      </c>
      <c r="M279" s="16">
        <v>2016.4</v>
      </c>
      <c r="N279" s="16">
        <v>1134.8499999999999</v>
      </c>
      <c r="O279" s="16">
        <v>153.52000000000001</v>
      </c>
      <c r="P279" s="16">
        <v>6147.42</v>
      </c>
      <c r="Q279" s="16">
        <v>478.4</v>
      </c>
      <c r="R279" s="16">
        <v>366.17</v>
      </c>
      <c r="S279" s="17">
        <v>62.92</v>
      </c>
      <c r="T279" s="37">
        <v>10</v>
      </c>
      <c r="U279" s="133">
        <v>2</v>
      </c>
    </row>
    <row r="280" spans="1:21" ht="15.75" thickBot="1" x14ac:dyDescent="0.3">
      <c r="A280" s="136">
        <v>1</v>
      </c>
      <c r="B280" s="38" t="s">
        <v>287</v>
      </c>
      <c r="C280" s="39">
        <v>469</v>
      </c>
      <c r="D280" s="39">
        <v>194</v>
      </c>
      <c r="E280" s="39">
        <v>12.6</v>
      </c>
      <c r="F280" s="39">
        <v>20.6</v>
      </c>
      <c r="G280" s="39">
        <v>427.8</v>
      </c>
      <c r="H280" s="39">
        <v>90.7</v>
      </c>
      <c r="I280" s="39">
        <v>10.199999999999999</v>
      </c>
      <c r="J280" s="39">
        <v>134.72</v>
      </c>
      <c r="K280" s="39">
        <v>105.8</v>
      </c>
      <c r="L280" s="39">
        <v>48825.33</v>
      </c>
      <c r="M280" s="39">
        <v>2082.1</v>
      </c>
      <c r="N280" s="39">
        <v>1193.69</v>
      </c>
      <c r="O280" s="39">
        <v>190.37</v>
      </c>
      <c r="P280" s="39">
        <v>2514.63</v>
      </c>
      <c r="Q280" s="39">
        <v>259.24</v>
      </c>
      <c r="R280" s="39">
        <v>202.7</v>
      </c>
      <c r="S280" s="40">
        <v>43.2</v>
      </c>
      <c r="T280" s="135">
        <v>11</v>
      </c>
      <c r="U280" s="136">
        <v>1</v>
      </c>
    </row>
    <row r="281" spans="1:21" ht="15.75" thickBot="1" x14ac:dyDescent="0.3"/>
    <row r="282" spans="1:21" x14ac:dyDescent="0.25">
      <c r="A282" s="80">
        <v>1</v>
      </c>
      <c r="B282" s="10" t="s">
        <v>299</v>
      </c>
      <c r="C282" s="11">
        <v>96</v>
      </c>
      <c r="D282" s="11">
        <v>100</v>
      </c>
      <c r="E282" s="11">
        <v>5</v>
      </c>
      <c r="F282" s="11">
        <v>8</v>
      </c>
      <c r="G282" s="11">
        <v>80</v>
      </c>
      <c r="H282" s="11">
        <v>47.5</v>
      </c>
      <c r="I282" s="11">
        <v>12</v>
      </c>
      <c r="J282" s="11">
        <v>21.24</v>
      </c>
      <c r="K282" s="11">
        <v>16.7</v>
      </c>
      <c r="L282" s="11">
        <v>349.23</v>
      </c>
      <c r="M282" s="11">
        <v>72.8</v>
      </c>
      <c r="N282" s="11">
        <v>41.51</v>
      </c>
      <c r="O282" s="11">
        <v>40.549999999999997</v>
      </c>
      <c r="P282" s="11">
        <v>133.81</v>
      </c>
      <c r="Q282" s="11">
        <v>26.76</v>
      </c>
      <c r="R282" s="11">
        <v>20.57</v>
      </c>
      <c r="S282" s="12">
        <v>25.1</v>
      </c>
      <c r="T282" s="73">
        <v>1</v>
      </c>
      <c r="U282" s="80">
        <v>1</v>
      </c>
    </row>
    <row r="283" spans="1:21" x14ac:dyDescent="0.25">
      <c r="A283" s="81">
        <v>2</v>
      </c>
      <c r="B283" s="13" t="s">
        <v>302</v>
      </c>
      <c r="C283" s="9">
        <v>114</v>
      </c>
      <c r="D283" s="9">
        <v>120</v>
      </c>
      <c r="E283" s="9">
        <v>5</v>
      </c>
      <c r="F283" s="9">
        <v>8</v>
      </c>
      <c r="G283" s="9">
        <v>98</v>
      </c>
      <c r="H283" s="9">
        <v>57.5</v>
      </c>
      <c r="I283" s="9">
        <v>12</v>
      </c>
      <c r="J283" s="9">
        <v>25.34</v>
      </c>
      <c r="K283" s="9">
        <v>19.899999999999999</v>
      </c>
      <c r="L283" s="9">
        <v>606.15</v>
      </c>
      <c r="M283" s="9">
        <v>106.3</v>
      </c>
      <c r="N283" s="9">
        <v>59.75</v>
      </c>
      <c r="O283" s="9">
        <v>48.91</v>
      </c>
      <c r="P283" s="9">
        <v>230.9</v>
      </c>
      <c r="Q283" s="9">
        <v>38.479999999999997</v>
      </c>
      <c r="R283" s="9">
        <v>29.43</v>
      </c>
      <c r="S283" s="14">
        <v>30.19</v>
      </c>
      <c r="T283" s="74">
        <v>1</v>
      </c>
      <c r="U283" s="81">
        <v>2</v>
      </c>
    </row>
    <row r="284" spans="1:21" x14ac:dyDescent="0.25">
      <c r="A284" s="81">
        <v>3</v>
      </c>
      <c r="B284" s="13" t="s">
        <v>308</v>
      </c>
      <c r="C284" s="9">
        <v>152</v>
      </c>
      <c r="D284" s="9">
        <v>152</v>
      </c>
      <c r="E284" s="9">
        <v>5.8</v>
      </c>
      <c r="F284" s="9">
        <v>6.6</v>
      </c>
      <c r="G284" s="9">
        <v>138.80000000000001</v>
      </c>
      <c r="H284" s="9">
        <v>73.099999999999994</v>
      </c>
      <c r="I284" s="9">
        <v>7.6</v>
      </c>
      <c r="J284" s="9">
        <v>28.61</v>
      </c>
      <c r="K284" s="9">
        <v>22.5</v>
      </c>
      <c r="L284" s="9">
        <v>1213.1500000000001</v>
      </c>
      <c r="M284" s="9">
        <v>159.6</v>
      </c>
      <c r="N284" s="9">
        <v>88.58</v>
      </c>
      <c r="O284" s="9">
        <v>65.12</v>
      </c>
      <c r="P284" s="9">
        <v>386.64</v>
      </c>
      <c r="Q284" s="9">
        <v>50.87</v>
      </c>
      <c r="R284" s="9">
        <v>38.82</v>
      </c>
      <c r="S284" s="14">
        <v>36.76</v>
      </c>
      <c r="T284" s="74">
        <v>1</v>
      </c>
      <c r="U284" s="81">
        <v>3</v>
      </c>
    </row>
    <row r="285" spans="1:21" x14ac:dyDescent="0.25">
      <c r="A285" s="81">
        <v>4</v>
      </c>
      <c r="B285" s="13" t="s">
        <v>305</v>
      </c>
      <c r="C285" s="9">
        <v>133</v>
      </c>
      <c r="D285" s="9">
        <v>140</v>
      </c>
      <c r="E285" s="9">
        <v>5.5</v>
      </c>
      <c r="F285" s="9">
        <v>8.5</v>
      </c>
      <c r="G285" s="9">
        <v>116</v>
      </c>
      <c r="H285" s="9">
        <v>67.25</v>
      </c>
      <c r="I285" s="9">
        <v>12</v>
      </c>
      <c r="J285" s="9">
        <v>31.42</v>
      </c>
      <c r="K285" s="9">
        <v>24.7</v>
      </c>
      <c r="L285" s="9">
        <v>1033.1300000000001</v>
      </c>
      <c r="M285" s="9">
        <v>155.4</v>
      </c>
      <c r="N285" s="9">
        <v>86.75</v>
      </c>
      <c r="O285" s="9">
        <v>57.35</v>
      </c>
      <c r="P285" s="9">
        <v>389.32</v>
      </c>
      <c r="Q285" s="9">
        <v>55.62</v>
      </c>
      <c r="R285" s="9">
        <v>42.42</v>
      </c>
      <c r="S285" s="14">
        <v>35.200000000000003</v>
      </c>
      <c r="T285" s="74">
        <v>1</v>
      </c>
      <c r="U285" s="81">
        <v>4</v>
      </c>
    </row>
    <row r="286" spans="1:21" x14ac:dyDescent="0.25">
      <c r="A286" s="81">
        <v>5</v>
      </c>
      <c r="B286" s="13" t="s">
        <v>311</v>
      </c>
      <c r="C286" s="9">
        <v>152</v>
      </c>
      <c r="D286" s="9">
        <v>160</v>
      </c>
      <c r="E286" s="9">
        <v>6</v>
      </c>
      <c r="F286" s="9">
        <v>9</v>
      </c>
      <c r="G286" s="9">
        <v>134</v>
      </c>
      <c r="H286" s="9">
        <v>77</v>
      </c>
      <c r="I286" s="9">
        <v>15</v>
      </c>
      <c r="J286" s="9">
        <v>38.770000000000003</v>
      </c>
      <c r="K286" s="9">
        <v>30.4</v>
      </c>
      <c r="L286" s="9">
        <v>1672.98</v>
      </c>
      <c r="M286" s="9">
        <v>220.1</v>
      </c>
      <c r="N286" s="9">
        <v>122.57</v>
      </c>
      <c r="O286" s="9">
        <v>65.69</v>
      </c>
      <c r="P286" s="9">
        <v>615.57000000000005</v>
      </c>
      <c r="Q286" s="9">
        <v>76.95</v>
      </c>
      <c r="R286" s="9">
        <v>58.82</v>
      </c>
      <c r="S286" s="14">
        <v>39.85</v>
      </c>
      <c r="T286" s="74">
        <v>1</v>
      </c>
      <c r="U286" s="81">
        <v>5</v>
      </c>
    </row>
    <row r="287" spans="1:21" x14ac:dyDescent="0.25">
      <c r="A287" s="81">
        <v>6</v>
      </c>
      <c r="B287" s="13" t="s">
        <v>314</v>
      </c>
      <c r="C287" s="9">
        <v>171</v>
      </c>
      <c r="D287" s="9">
        <v>180</v>
      </c>
      <c r="E287" s="9">
        <v>6</v>
      </c>
      <c r="F287" s="9">
        <v>9.5</v>
      </c>
      <c r="G287" s="9">
        <v>152</v>
      </c>
      <c r="H287" s="9">
        <v>87</v>
      </c>
      <c r="I287" s="9">
        <v>15</v>
      </c>
      <c r="J287" s="9">
        <v>45.25</v>
      </c>
      <c r="K287" s="9">
        <v>35.5</v>
      </c>
      <c r="L287" s="9">
        <v>2510.29</v>
      </c>
      <c r="M287" s="9">
        <v>293.60000000000002</v>
      </c>
      <c r="N287" s="9">
        <v>162.43</v>
      </c>
      <c r="O287" s="9">
        <v>74.48</v>
      </c>
      <c r="P287" s="9">
        <v>924.61</v>
      </c>
      <c r="Q287" s="9">
        <v>102.73</v>
      </c>
      <c r="R287" s="9">
        <v>78.25</v>
      </c>
      <c r="S287" s="14">
        <v>45.2</v>
      </c>
      <c r="T287" s="74">
        <v>1</v>
      </c>
      <c r="U287" s="81">
        <v>6</v>
      </c>
    </row>
    <row r="288" spans="1:21" x14ac:dyDescent="0.25">
      <c r="A288" s="81">
        <v>7</v>
      </c>
      <c r="B288" s="13" t="s">
        <v>317</v>
      </c>
      <c r="C288" s="9">
        <v>203</v>
      </c>
      <c r="D288" s="9">
        <v>203</v>
      </c>
      <c r="E288" s="9">
        <v>7.2</v>
      </c>
      <c r="F288" s="9">
        <v>11</v>
      </c>
      <c r="G288" s="9">
        <v>181</v>
      </c>
      <c r="H288" s="9">
        <v>97.9</v>
      </c>
      <c r="I288" s="9">
        <v>10.199999999999999</v>
      </c>
      <c r="J288" s="9">
        <v>58.59</v>
      </c>
      <c r="K288" s="9">
        <v>46</v>
      </c>
      <c r="L288" s="9">
        <v>4545.7</v>
      </c>
      <c r="M288" s="9">
        <v>447.9</v>
      </c>
      <c r="N288" s="9">
        <v>247.79</v>
      </c>
      <c r="O288" s="9">
        <v>88.09</v>
      </c>
      <c r="P288" s="9">
        <v>1534.57</v>
      </c>
      <c r="Q288" s="9">
        <v>151.19</v>
      </c>
      <c r="R288" s="9">
        <v>114.76</v>
      </c>
      <c r="S288" s="14">
        <v>51.18</v>
      </c>
      <c r="T288" s="74">
        <v>1</v>
      </c>
      <c r="U288" s="81">
        <v>7</v>
      </c>
    </row>
    <row r="289" spans="1:21" ht="15.75" thickBot="1" x14ac:dyDescent="0.3">
      <c r="A289" s="83">
        <v>8</v>
      </c>
      <c r="B289" s="15" t="s">
        <v>323</v>
      </c>
      <c r="C289" s="16">
        <v>253</v>
      </c>
      <c r="D289" s="16">
        <v>254</v>
      </c>
      <c r="E289" s="16">
        <v>8.6</v>
      </c>
      <c r="F289" s="16">
        <v>14.2</v>
      </c>
      <c r="G289" s="16">
        <v>224.6</v>
      </c>
      <c r="H289" s="16">
        <v>122.7</v>
      </c>
      <c r="I289" s="16">
        <v>12.7</v>
      </c>
      <c r="J289" s="16">
        <v>92.84</v>
      </c>
      <c r="K289" s="16">
        <v>72.900000000000006</v>
      </c>
      <c r="L289" s="16">
        <v>11274.05</v>
      </c>
      <c r="M289" s="16">
        <v>891.2</v>
      </c>
      <c r="N289" s="16">
        <v>492.46</v>
      </c>
      <c r="O289" s="16">
        <v>110.2</v>
      </c>
      <c r="P289" s="16">
        <v>3880.25</v>
      </c>
      <c r="Q289" s="16">
        <v>305.52999999999997</v>
      </c>
      <c r="R289" s="16">
        <v>231.6</v>
      </c>
      <c r="S289" s="17">
        <v>64.650000000000006</v>
      </c>
      <c r="T289" s="75">
        <v>1</v>
      </c>
      <c r="U289" s="83">
        <v>8</v>
      </c>
    </row>
    <row r="290" spans="1:21" x14ac:dyDescent="0.25">
      <c r="A290" s="151">
        <v>1</v>
      </c>
      <c r="B290" s="10" t="s">
        <v>300</v>
      </c>
      <c r="C290" s="11">
        <v>100</v>
      </c>
      <c r="D290" s="11">
        <v>100</v>
      </c>
      <c r="E290" s="11">
        <v>6</v>
      </c>
      <c r="F290" s="11">
        <v>10</v>
      </c>
      <c r="G290" s="11">
        <v>80</v>
      </c>
      <c r="H290" s="11">
        <v>47</v>
      </c>
      <c r="I290" s="11">
        <v>12</v>
      </c>
      <c r="J290" s="11">
        <v>26.04</v>
      </c>
      <c r="K290" s="11">
        <v>20.399999999999999</v>
      </c>
      <c r="L290" s="11">
        <v>449.55</v>
      </c>
      <c r="M290" s="11">
        <v>89.9</v>
      </c>
      <c r="N290" s="11">
        <v>52.11</v>
      </c>
      <c r="O290" s="11">
        <v>41.55</v>
      </c>
      <c r="P290" s="11">
        <v>167.27</v>
      </c>
      <c r="Q290" s="11">
        <v>33.450000000000003</v>
      </c>
      <c r="R290" s="11">
        <v>25.71</v>
      </c>
      <c r="S290" s="12">
        <v>25.35</v>
      </c>
      <c r="T290" s="73">
        <v>2</v>
      </c>
      <c r="U290" s="151">
        <v>1</v>
      </c>
    </row>
    <row r="291" spans="1:21" x14ac:dyDescent="0.25">
      <c r="A291" s="152">
        <v>2</v>
      </c>
      <c r="B291" s="13" t="s">
        <v>303</v>
      </c>
      <c r="C291" s="9">
        <v>120</v>
      </c>
      <c r="D291" s="9">
        <v>120</v>
      </c>
      <c r="E291" s="9">
        <v>6.5</v>
      </c>
      <c r="F291" s="9">
        <v>11</v>
      </c>
      <c r="G291" s="9">
        <v>98</v>
      </c>
      <c r="H291" s="9">
        <v>56.75</v>
      </c>
      <c r="I291" s="9">
        <v>12</v>
      </c>
      <c r="J291" s="9">
        <v>34.01</v>
      </c>
      <c r="K291" s="9">
        <v>26.7</v>
      </c>
      <c r="L291" s="9">
        <v>864.37</v>
      </c>
      <c r="M291" s="9">
        <v>144.1</v>
      </c>
      <c r="N291" s="9">
        <v>82.61</v>
      </c>
      <c r="O291" s="9">
        <v>50.42</v>
      </c>
      <c r="P291" s="9">
        <v>317.52</v>
      </c>
      <c r="Q291" s="9">
        <v>52.92</v>
      </c>
      <c r="R291" s="9">
        <v>40.479999999999997</v>
      </c>
      <c r="S291" s="14">
        <v>30.56</v>
      </c>
      <c r="T291" s="74">
        <v>2</v>
      </c>
      <c r="U291" s="152">
        <v>2</v>
      </c>
    </row>
    <row r="292" spans="1:21" x14ac:dyDescent="0.25">
      <c r="A292" s="152">
        <v>3</v>
      </c>
      <c r="B292" s="13" t="s">
        <v>309</v>
      </c>
      <c r="C292" s="9">
        <v>157</v>
      </c>
      <c r="D292" s="9">
        <v>153</v>
      </c>
      <c r="E292" s="9">
        <v>6.6</v>
      </c>
      <c r="F292" s="9">
        <v>9.3000000000000007</v>
      </c>
      <c r="G292" s="9">
        <v>138.4</v>
      </c>
      <c r="H292" s="9">
        <v>73.2</v>
      </c>
      <c r="I292" s="9">
        <v>7.6</v>
      </c>
      <c r="J292" s="9">
        <v>38.090000000000003</v>
      </c>
      <c r="K292" s="9">
        <v>29.9</v>
      </c>
      <c r="L292" s="9">
        <v>1722.51</v>
      </c>
      <c r="M292" s="9">
        <v>219.4</v>
      </c>
      <c r="N292" s="9">
        <v>122.56</v>
      </c>
      <c r="O292" s="9">
        <v>67.25</v>
      </c>
      <c r="P292" s="9">
        <v>555.61</v>
      </c>
      <c r="Q292" s="9">
        <v>72.63</v>
      </c>
      <c r="R292" s="9">
        <v>55.3</v>
      </c>
      <c r="S292" s="14">
        <v>38.19</v>
      </c>
      <c r="T292" s="74">
        <v>2</v>
      </c>
      <c r="U292" s="152">
        <v>3</v>
      </c>
    </row>
    <row r="293" spans="1:21" x14ac:dyDescent="0.25">
      <c r="A293" s="152">
        <v>4</v>
      </c>
      <c r="B293" s="13" t="s">
        <v>306</v>
      </c>
      <c r="C293" s="9">
        <v>140</v>
      </c>
      <c r="D293" s="9">
        <v>140</v>
      </c>
      <c r="E293" s="9">
        <v>7</v>
      </c>
      <c r="F293" s="9">
        <v>12</v>
      </c>
      <c r="G293" s="9">
        <v>116</v>
      </c>
      <c r="H293" s="9">
        <v>66.5</v>
      </c>
      <c r="I293" s="9">
        <v>12</v>
      </c>
      <c r="J293" s="9">
        <v>42.96</v>
      </c>
      <c r="K293" s="9">
        <v>33.700000000000003</v>
      </c>
      <c r="L293" s="9">
        <v>1509.23</v>
      </c>
      <c r="M293" s="9">
        <v>215.6</v>
      </c>
      <c r="N293" s="9">
        <v>122.71</v>
      </c>
      <c r="O293" s="9">
        <v>59.27</v>
      </c>
      <c r="P293" s="9">
        <v>549.66999999999996</v>
      </c>
      <c r="Q293" s="9">
        <v>78.52</v>
      </c>
      <c r="R293" s="9">
        <v>59.89</v>
      </c>
      <c r="S293" s="14">
        <v>35.770000000000003</v>
      </c>
      <c r="T293" s="74">
        <v>2</v>
      </c>
      <c r="U293" s="152">
        <v>4</v>
      </c>
    </row>
    <row r="294" spans="1:21" x14ac:dyDescent="0.25">
      <c r="A294" s="152">
        <v>5</v>
      </c>
      <c r="B294" s="13" t="s">
        <v>312</v>
      </c>
      <c r="C294" s="9">
        <v>160</v>
      </c>
      <c r="D294" s="9">
        <v>160</v>
      </c>
      <c r="E294" s="9">
        <v>8</v>
      </c>
      <c r="F294" s="9">
        <v>13</v>
      </c>
      <c r="G294" s="9">
        <v>134</v>
      </c>
      <c r="H294" s="9">
        <v>76</v>
      </c>
      <c r="I294" s="9">
        <v>15</v>
      </c>
      <c r="J294" s="9">
        <v>54.25</v>
      </c>
      <c r="K294" s="9">
        <v>42.6</v>
      </c>
      <c r="L294" s="9">
        <v>2492</v>
      </c>
      <c r="M294" s="9">
        <v>311.5</v>
      </c>
      <c r="N294" s="9">
        <v>176.98</v>
      </c>
      <c r="O294" s="9">
        <v>67.77</v>
      </c>
      <c r="P294" s="9">
        <v>889.23</v>
      </c>
      <c r="Q294" s="9">
        <v>111.15</v>
      </c>
      <c r="R294" s="9">
        <v>84.98</v>
      </c>
      <c r="S294" s="14">
        <v>40.49</v>
      </c>
      <c r="T294" s="74">
        <v>2</v>
      </c>
      <c r="U294" s="152">
        <v>5</v>
      </c>
    </row>
    <row r="295" spans="1:21" x14ac:dyDescent="0.25">
      <c r="A295" s="152">
        <v>6</v>
      </c>
      <c r="B295" s="13" t="s">
        <v>315</v>
      </c>
      <c r="C295" s="9">
        <v>180</v>
      </c>
      <c r="D295" s="9">
        <v>180</v>
      </c>
      <c r="E295" s="9">
        <v>8.3000000000000007</v>
      </c>
      <c r="F295" s="9">
        <v>14</v>
      </c>
      <c r="G295" s="9">
        <v>152</v>
      </c>
      <c r="H295" s="9">
        <v>85.85</v>
      </c>
      <c r="I295" s="9">
        <v>15</v>
      </c>
      <c r="J295" s="9">
        <v>64.95</v>
      </c>
      <c r="K295" s="9">
        <v>51</v>
      </c>
      <c r="L295" s="9">
        <v>3825.28</v>
      </c>
      <c r="M295" s="9">
        <v>425</v>
      </c>
      <c r="N295" s="9">
        <v>240.15</v>
      </c>
      <c r="O295" s="9">
        <v>76.75</v>
      </c>
      <c r="P295" s="9">
        <v>1362.76</v>
      </c>
      <c r="Q295" s="9">
        <v>151.41999999999999</v>
      </c>
      <c r="R295" s="9">
        <v>115.43</v>
      </c>
      <c r="S295" s="14">
        <v>45.81</v>
      </c>
      <c r="T295" s="74">
        <v>2</v>
      </c>
      <c r="U295" s="152">
        <v>6</v>
      </c>
    </row>
    <row r="296" spans="1:21" x14ac:dyDescent="0.25">
      <c r="A296" s="152">
        <v>7</v>
      </c>
      <c r="B296" s="13" t="s">
        <v>318</v>
      </c>
      <c r="C296" s="9">
        <v>206</v>
      </c>
      <c r="D296" s="9">
        <v>204</v>
      </c>
      <c r="E296" s="9">
        <v>7.9</v>
      </c>
      <c r="F296" s="9">
        <v>12.6</v>
      </c>
      <c r="G296" s="9">
        <v>180.8</v>
      </c>
      <c r="H296" s="9">
        <v>98.05</v>
      </c>
      <c r="I296" s="9">
        <v>10.199999999999999</v>
      </c>
      <c r="J296" s="9">
        <v>66.58</v>
      </c>
      <c r="K296" s="9">
        <v>52.3</v>
      </c>
      <c r="L296" s="9">
        <v>5272.37</v>
      </c>
      <c r="M296" s="9">
        <v>511.9</v>
      </c>
      <c r="N296" s="9">
        <v>284.77</v>
      </c>
      <c r="O296" s="9">
        <v>88.99</v>
      </c>
      <c r="P296" s="9">
        <v>1783.95</v>
      </c>
      <c r="Q296" s="9">
        <v>174.9</v>
      </c>
      <c r="R296" s="9">
        <v>132.78</v>
      </c>
      <c r="S296" s="14">
        <v>51.76</v>
      </c>
      <c r="T296" s="74">
        <v>2</v>
      </c>
      <c r="U296" s="152">
        <v>7</v>
      </c>
    </row>
    <row r="297" spans="1:21" ht="15.75" thickBot="1" x14ac:dyDescent="0.3">
      <c r="A297" s="152">
        <v>8</v>
      </c>
      <c r="B297" s="15" t="s">
        <v>324</v>
      </c>
      <c r="C297" s="16">
        <v>256</v>
      </c>
      <c r="D297" s="16">
        <v>255</v>
      </c>
      <c r="E297" s="16">
        <v>9.4</v>
      </c>
      <c r="F297" s="16">
        <v>15.6</v>
      </c>
      <c r="G297" s="16">
        <v>224.8</v>
      </c>
      <c r="H297" s="16">
        <v>122.8</v>
      </c>
      <c r="I297" s="16">
        <v>12.7</v>
      </c>
      <c r="J297" s="16">
        <v>102.08</v>
      </c>
      <c r="K297" s="16">
        <v>80.099999999999994</v>
      </c>
      <c r="L297" s="16">
        <v>12567.16</v>
      </c>
      <c r="M297" s="16">
        <v>981.8</v>
      </c>
      <c r="N297" s="16">
        <v>545.12</v>
      </c>
      <c r="O297" s="16">
        <v>110.96</v>
      </c>
      <c r="P297" s="16">
        <v>4313.58</v>
      </c>
      <c r="Q297" s="16">
        <v>338.32</v>
      </c>
      <c r="R297" s="16">
        <v>256.60000000000002</v>
      </c>
      <c r="S297" s="17">
        <v>65.010000000000005</v>
      </c>
      <c r="T297" s="75">
        <v>2</v>
      </c>
      <c r="U297" s="152">
        <v>8</v>
      </c>
    </row>
    <row r="298" spans="1:21" x14ac:dyDescent="0.25">
      <c r="A298" s="151">
        <v>1</v>
      </c>
      <c r="B298" s="10" t="s">
        <v>310</v>
      </c>
      <c r="C298" s="11">
        <v>162</v>
      </c>
      <c r="D298" s="11">
        <v>154</v>
      </c>
      <c r="E298" s="11">
        <v>8.1</v>
      </c>
      <c r="F298" s="11">
        <v>11.6</v>
      </c>
      <c r="G298" s="11">
        <v>138.80000000000001</v>
      </c>
      <c r="H298" s="11">
        <v>72.95</v>
      </c>
      <c r="I298" s="11">
        <v>7.6</v>
      </c>
      <c r="J298" s="11">
        <v>47.47</v>
      </c>
      <c r="K298" s="11">
        <v>37.299999999999997</v>
      </c>
      <c r="L298" s="11">
        <v>2227.67</v>
      </c>
      <c r="M298" s="11">
        <v>275</v>
      </c>
      <c r="N298" s="11">
        <v>155.52000000000001</v>
      </c>
      <c r="O298" s="11">
        <v>68.510000000000005</v>
      </c>
      <c r="P298" s="11">
        <v>706.89</v>
      </c>
      <c r="Q298" s="11">
        <v>91.8</v>
      </c>
      <c r="R298" s="11">
        <v>70.06</v>
      </c>
      <c r="S298" s="12">
        <v>38.590000000000003</v>
      </c>
      <c r="T298" s="73">
        <v>3</v>
      </c>
      <c r="U298" s="151">
        <v>1</v>
      </c>
    </row>
    <row r="299" spans="1:21" x14ac:dyDescent="0.25">
      <c r="A299" s="152">
        <v>2</v>
      </c>
      <c r="B299" s="13" t="s">
        <v>301</v>
      </c>
      <c r="C299" s="9">
        <v>120</v>
      </c>
      <c r="D299" s="9">
        <v>106</v>
      </c>
      <c r="E299" s="9">
        <v>12</v>
      </c>
      <c r="F299" s="9">
        <v>20</v>
      </c>
      <c r="G299" s="9">
        <v>80</v>
      </c>
      <c r="H299" s="9">
        <v>47</v>
      </c>
      <c r="I299" s="9">
        <v>12</v>
      </c>
      <c r="J299" s="9">
        <v>53.24</v>
      </c>
      <c r="K299" s="9">
        <v>41.8</v>
      </c>
      <c r="L299" s="9">
        <v>1142.6099999999999</v>
      </c>
      <c r="M299" s="9">
        <v>190.4</v>
      </c>
      <c r="N299" s="9">
        <v>117.91</v>
      </c>
      <c r="O299" s="9">
        <v>46.33</v>
      </c>
      <c r="P299" s="9">
        <v>399.15</v>
      </c>
      <c r="Q299" s="9">
        <v>75.31</v>
      </c>
      <c r="R299" s="9">
        <v>58.16</v>
      </c>
      <c r="S299" s="14">
        <v>27.38</v>
      </c>
      <c r="T299" s="74">
        <v>3</v>
      </c>
      <c r="U299" s="152">
        <v>2</v>
      </c>
    </row>
    <row r="300" spans="1:21" x14ac:dyDescent="0.25">
      <c r="A300" s="152">
        <v>3</v>
      </c>
      <c r="B300" s="13" t="s">
        <v>304</v>
      </c>
      <c r="C300" s="9">
        <v>140</v>
      </c>
      <c r="D300" s="9">
        <v>126</v>
      </c>
      <c r="E300" s="9">
        <v>12.5</v>
      </c>
      <c r="F300" s="9">
        <v>21</v>
      </c>
      <c r="G300" s="9">
        <v>98</v>
      </c>
      <c r="H300" s="9">
        <v>56.75</v>
      </c>
      <c r="I300" s="9">
        <v>12</v>
      </c>
      <c r="J300" s="9">
        <v>66.41</v>
      </c>
      <c r="K300" s="9">
        <v>52.1</v>
      </c>
      <c r="L300" s="9">
        <v>2017.57</v>
      </c>
      <c r="M300" s="9">
        <v>288.2</v>
      </c>
      <c r="N300" s="9">
        <v>175.31</v>
      </c>
      <c r="O300" s="9">
        <v>55.12</v>
      </c>
      <c r="P300" s="9">
        <v>702.78</v>
      </c>
      <c r="Q300" s="9">
        <v>111.55</v>
      </c>
      <c r="R300" s="9">
        <v>85.82</v>
      </c>
      <c r="S300" s="14">
        <v>32.53</v>
      </c>
      <c r="T300" s="74">
        <v>3</v>
      </c>
      <c r="U300" s="152">
        <v>3</v>
      </c>
    </row>
    <row r="301" spans="1:21" x14ac:dyDescent="0.25">
      <c r="A301" s="152">
        <v>4</v>
      </c>
      <c r="B301" s="13" t="s">
        <v>319</v>
      </c>
      <c r="C301" s="9">
        <v>210</v>
      </c>
      <c r="D301" s="9">
        <v>205</v>
      </c>
      <c r="E301" s="9">
        <v>9.1</v>
      </c>
      <c r="F301" s="9">
        <v>14.2</v>
      </c>
      <c r="G301" s="9">
        <v>181.6</v>
      </c>
      <c r="H301" s="9">
        <v>97.95</v>
      </c>
      <c r="I301" s="9">
        <v>10.199999999999999</v>
      </c>
      <c r="J301" s="9">
        <v>75.64</v>
      </c>
      <c r="K301" s="9">
        <v>59.4</v>
      </c>
      <c r="L301" s="9">
        <v>6114</v>
      </c>
      <c r="M301" s="9">
        <v>582.29999999999995</v>
      </c>
      <c r="N301" s="9">
        <v>326.45</v>
      </c>
      <c r="O301" s="9">
        <v>89.91</v>
      </c>
      <c r="P301" s="9">
        <v>2040.5</v>
      </c>
      <c r="Q301" s="9">
        <v>199.07</v>
      </c>
      <c r="R301" s="9">
        <v>151.37</v>
      </c>
      <c r="S301" s="14">
        <v>51.94</v>
      </c>
      <c r="T301" s="74">
        <v>3</v>
      </c>
      <c r="U301" s="152">
        <v>4</v>
      </c>
    </row>
    <row r="302" spans="1:21" x14ac:dyDescent="0.25">
      <c r="A302" s="152">
        <v>5</v>
      </c>
      <c r="B302" s="13" t="s">
        <v>307</v>
      </c>
      <c r="C302" s="9">
        <v>160</v>
      </c>
      <c r="D302" s="9">
        <v>145</v>
      </c>
      <c r="E302" s="9">
        <v>13</v>
      </c>
      <c r="F302" s="9">
        <v>22</v>
      </c>
      <c r="G302" s="9">
        <v>116</v>
      </c>
      <c r="H302" s="9">
        <v>66</v>
      </c>
      <c r="I302" s="9">
        <v>12</v>
      </c>
      <c r="J302" s="9">
        <v>80.12</v>
      </c>
      <c r="K302" s="9">
        <v>62.9</v>
      </c>
      <c r="L302" s="9">
        <v>3270.24</v>
      </c>
      <c r="M302" s="9">
        <v>408.8</v>
      </c>
      <c r="N302" s="9">
        <v>245.4</v>
      </c>
      <c r="O302" s="9">
        <v>63.89</v>
      </c>
      <c r="P302" s="9">
        <v>1121.06</v>
      </c>
      <c r="Q302" s="9">
        <v>154.63</v>
      </c>
      <c r="R302" s="9">
        <v>118.66</v>
      </c>
      <c r="S302" s="14">
        <v>37.409999999999997</v>
      </c>
      <c r="T302" s="74">
        <v>3</v>
      </c>
      <c r="U302" s="152">
        <v>5</v>
      </c>
    </row>
    <row r="303" spans="1:21" x14ac:dyDescent="0.25">
      <c r="A303" s="152">
        <v>6</v>
      </c>
      <c r="B303" s="13" t="s">
        <v>313</v>
      </c>
      <c r="C303" s="9">
        <v>180</v>
      </c>
      <c r="D303" s="9">
        <v>166</v>
      </c>
      <c r="E303" s="9">
        <v>14</v>
      </c>
      <c r="F303" s="9">
        <v>23</v>
      </c>
      <c r="G303" s="9">
        <v>134</v>
      </c>
      <c r="H303" s="9">
        <v>76</v>
      </c>
      <c r="I303" s="9">
        <v>15</v>
      </c>
      <c r="J303" s="9">
        <v>97.05</v>
      </c>
      <c r="K303" s="9">
        <v>76.2</v>
      </c>
      <c r="L303" s="9">
        <v>5098.2700000000004</v>
      </c>
      <c r="M303" s="9">
        <v>566.5</v>
      </c>
      <c r="N303" s="9">
        <v>337.28</v>
      </c>
      <c r="O303" s="9">
        <v>72.48</v>
      </c>
      <c r="P303" s="9">
        <v>1758.77</v>
      </c>
      <c r="Q303" s="9">
        <v>211.9</v>
      </c>
      <c r="R303" s="9">
        <v>162.72999999999999</v>
      </c>
      <c r="S303" s="14">
        <v>42.57</v>
      </c>
      <c r="T303" s="74">
        <v>3</v>
      </c>
      <c r="U303" s="152">
        <v>6</v>
      </c>
    </row>
    <row r="304" spans="1:21" x14ac:dyDescent="0.25">
      <c r="A304" s="152">
        <v>7</v>
      </c>
      <c r="B304" s="13" t="s">
        <v>316</v>
      </c>
      <c r="C304" s="9">
        <v>200</v>
      </c>
      <c r="D304" s="9">
        <v>186</v>
      </c>
      <c r="E304" s="9">
        <v>14.5</v>
      </c>
      <c r="F304" s="9">
        <v>24</v>
      </c>
      <c r="G304" s="9">
        <v>152</v>
      </c>
      <c r="H304" s="9">
        <v>85.75</v>
      </c>
      <c r="I304" s="9">
        <v>15</v>
      </c>
      <c r="J304" s="9">
        <v>113.25</v>
      </c>
      <c r="K304" s="9">
        <v>88.9</v>
      </c>
      <c r="L304" s="9">
        <v>7483.13</v>
      </c>
      <c r="M304" s="9">
        <v>748.3</v>
      </c>
      <c r="N304" s="9">
        <v>441.72</v>
      </c>
      <c r="O304" s="9">
        <v>81.290000000000006</v>
      </c>
      <c r="P304" s="9">
        <v>2580.13</v>
      </c>
      <c r="Q304" s="9">
        <v>277.43</v>
      </c>
      <c r="R304" s="9">
        <v>212.59</v>
      </c>
      <c r="S304" s="14">
        <v>47.73</v>
      </c>
      <c r="T304" s="74">
        <v>3</v>
      </c>
      <c r="U304" s="152">
        <v>7</v>
      </c>
    </row>
    <row r="305" spans="1:21" ht="15.75" thickBot="1" x14ac:dyDescent="0.3">
      <c r="A305" s="152">
        <v>8</v>
      </c>
      <c r="B305" s="15" t="s">
        <v>325</v>
      </c>
      <c r="C305" s="16">
        <v>260</v>
      </c>
      <c r="D305" s="16">
        <v>256</v>
      </c>
      <c r="E305" s="16">
        <v>10.7</v>
      </c>
      <c r="F305" s="16">
        <v>17.3</v>
      </c>
      <c r="G305" s="16">
        <v>225.4</v>
      </c>
      <c r="H305" s="16">
        <v>122.65</v>
      </c>
      <c r="I305" s="16">
        <v>12.7</v>
      </c>
      <c r="J305" s="16">
        <v>114.08</v>
      </c>
      <c r="K305" s="16">
        <v>89.6</v>
      </c>
      <c r="L305" s="16">
        <v>14253.92</v>
      </c>
      <c r="M305" s="16">
        <v>1096.5</v>
      </c>
      <c r="N305" s="16">
        <v>612.99</v>
      </c>
      <c r="O305" s="16">
        <v>111.78</v>
      </c>
      <c r="P305" s="16">
        <v>4840.74</v>
      </c>
      <c r="Q305" s="16">
        <v>378.18</v>
      </c>
      <c r="R305" s="16">
        <v>287.24</v>
      </c>
      <c r="S305" s="17">
        <v>65.14</v>
      </c>
      <c r="T305" s="75">
        <v>3</v>
      </c>
      <c r="U305" s="152">
        <v>8</v>
      </c>
    </row>
    <row r="306" spans="1:21" x14ac:dyDescent="0.25">
      <c r="A306" s="151">
        <v>1</v>
      </c>
      <c r="B306" s="10" t="s">
        <v>320</v>
      </c>
      <c r="C306" s="11">
        <v>216</v>
      </c>
      <c r="D306" s="11">
        <v>206</v>
      </c>
      <c r="E306" s="11">
        <v>10.199999999999999</v>
      </c>
      <c r="F306" s="11">
        <v>17.399999999999999</v>
      </c>
      <c r="G306" s="11">
        <v>181.2</v>
      </c>
      <c r="H306" s="11">
        <v>97.9</v>
      </c>
      <c r="I306" s="11">
        <v>10.199999999999999</v>
      </c>
      <c r="J306" s="11">
        <v>91.06</v>
      </c>
      <c r="K306" s="11">
        <v>71.5</v>
      </c>
      <c r="L306" s="11">
        <v>7662.28</v>
      </c>
      <c r="M306" s="11">
        <v>709.5</v>
      </c>
      <c r="N306" s="11">
        <v>401.74</v>
      </c>
      <c r="O306" s="11">
        <v>91.73</v>
      </c>
      <c r="P306" s="11">
        <v>2537.25</v>
      </c>
      <c r="Q306" s="11">
        <v>246.33</v>
      </c>
      <c r="R306" s="11">
        <v>187.28</v>
      </c>
      <c r="S306" s="12">
        <v>52.78</v>
      </c>
      <c r="T306" s="73">
        <v>4</v>
      </c>
      <c r="U306" s="151">
        <v>1</v>
      </c>
    </row>
    <row r="307" spans="1:21" ht="15.75" thickBot="1" x14ac:dyDescent="0.3">
      <c r="A307" s="153">
        <v>2</v>
      </c>
      <c r="B307" s="15" t="s">
        <v>326</v>
      </c>
      <c r="C307" s="16">
        <v>264</v>
      </c>
      <c r="D307" s="16">
        <v>257</v>
      </c>
      <c r="E307" s="16">
        <v>11.9</v>
      </c>
      <c r="F307" s="16">
        <v>19.600000000000001</v>
      </c>
      <c r="G307" s="16">
        <v>224.8</v>
      </c>
      <c r="H307" s="16">
        <v>122.55</v>
      </c>
      <c r="I307" s="16">
        <v>12.7</v>
      </c>
      <c r="J307" s="16">
        <v>128.88</v>
      </c>
      <c r="K307" s="16">
        <v>101.2</v>
      </c>
      <c r="L307" s="16">
        <v>16369.03</v>
      </c>
      <c r="M307" s="16">
        <v>1240.0999999999999</v>
      </c>
      <c r="N307" s="16">
        <v>698.3</v>
      </c>
      <c r="O307" s="16">
        <v>112.7</v>
      </c>
      <c r="P307" s="16">
        <v>5549.34</v>
      </c>
      <c r="Q307" s="16">
        <v>431.86</v>
      </c>
      <c r="R307" s="16">
        <v>328.23</v>
      </c>
      <c r="S307" s="17">
        <v>65.62</v>
      </c>
      <c r="T307" s="75">
        <v>4</v>
      </c>
      <c r="U307" s="153">
        <v>2</v>
      </c>
    </row>
    <row r="308" spans="1:21" ht="15.75" thickBot="1" x14ac:dyDescent="0.3">
      <c r="A308" s="154">
        <v>1</v>
      </c>
      <c r="B308" s="137" t="s">
        <v>321</v>
      </c>
      <c r="C308" s="138">
        <v>222</v>
      </c>
      <c r="D308" s="138">
        <v>209</v>
      </c>
      <c r="E308" s="138">
        <v>13</v>
      </c>
      <c r="F308" s="138">
        <v>20.6</v>
      </c>
      <c r="G308" s="138">
        <v>180.8</v>
      </c>
      <c r="H308" s="138">
        <v>98</v>
      </c>
      <c r="I308" s="138">
        <v>10.199999999999999</v>
      </c>
      <c r="J308" s="138">
        <v>110.51</v>
      </c>
      <c r="K308" s="138">
        <v>86</v>
      </c>
      <c r="L308" s="138">
        <v>9471.8700000000008</v>
      </c>
      <c r="M308" s="138">
        <v>853.3</v>
      </c>
      <c r="N308" s="138">
        <v>490.61</v>
      </c>
      <c r="O308" s="138">
        <v>92.58</v>
      </c>
      <c r="P308" s="138">
        <v>3138.43</v>
      </c>
      <c r="Q308" s="138">
        <v>300.33</v>
      </c>
      <c r="R308" s="138">
        <v>229.17</v>
      </c>
      <c r="S308" s="139">
        <v>53.29</v>
      </c>
      <c r="T308" s="79">
        <v>5</v>
      </c>
      <c r="U308" s="154">
        <v>1</v>
      </c>
    </row>
    <row r="309" spans="1:21" ht="15.75" thickBot="1" x14ac:dyDescent="0.3">
      <c r="A309" s="154">
        <v>1</v>
      </c>
      <c r="B309" s="38" t="s">
        <v>322</v>
      </c>
      <c r="C309" s="39">
        <v>229</v>
      </c>
      <c r="D309" s="39">
        <v>210</v>
      </c>
      <c r="E309" s="39">
        <v>14.5</v>
      </c>
      <c r="F309" s="39">
        <v>23.7</v>
      </c>
      <c r="G309" s="39">
        <v>181.6</v>
      </c>
      <c r="H309" s="39">
        <v>97.75</v>
      </c>
      <c r="I309" s="39">
        <v>10.199999999999999</v>
      </c>
      <c r="J309" s="39">
        <v>126.77</v>
      </c>
      <c r="K309" s="39">
        <v>99.5</v>
      </c>
      <c r="L309" s="39">
        <v>11328.82</v>
      </c>
      <c r="M309" s="39">
        <v>989.4</v>
      </c>
      <c r="N309" s="39">
        <v>574.62</v>
      </c>
      <c r="O309" s="39">
        <v>94.53</v>
      </c>
      <c r="P309" s="39">
        <v>3663.55</v>
      </c>
      <c r="Q309" s="39">
        <v>348.91</v>
      </c>
      <c r="R309" s="39">
        <v>266.49</v>
      </c>
      <c r="S309" s="40">
        <v>53.76</v>
      </c>
      <c r="T309" s="79">
        <v>6</v>
      </c>
      <c r="U309" s="154">
        <v>1</v>
      </c>
    </row>
  </sheetData>
  <sortState ref="A298:U305">
    <sortCondition ref="K298:K305"/>
  </sortState>
  <mergeCells count="3">
    <mergeCell ref="B1:B2"/>
    <mergeCell ref="C1:I1"/>
    <mergeCell ref="L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Подбор проката</vt:lpstr>
      <vt:lpstr>Сортамент</vt:lpstr>
      <vt:lpstr>по Jx</vt:lpstr>
      <vt:lpstr>по Jy</vt:lpstr>
      <vt:lpstr>по Wx</vt:lpstr>
      <vt:lpstr>по Wy</vt:lpstr>
      <vt:lpstr>по m</vt:lpstr>
      <vt:lpstr>Б</vt:lpstr>
      <vt:lpstr>ДБ</vt:lpstr>
      <vt:lpstr>ДК</vt:lpstr>
      <vt:lpstr>К</vt:lpstr>
      <vt:lpstr>С</vt:lpstr>
      <vt:lpstr>'Подбор проката'!см_или_мм</vt:lpstr>
      <vt:lpstr>Ш</vt:lpstr>
    </vt:vector>
  </TitlesOfParts>
  <Company>EVRAZ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Danila.Misyuk@evraz.com</dc:creator>
  <cp:lastModifiedBy>Danila.Misyuk@evraz.com</cp:lastModifiedBy>
  <dcterms:created xsi:type="dcterms:W3CDTF">2017-03-21T13:05:57Z</dcterms:created>
  <dcterms:modified xsi:type="dcterms:W3CDTF">2018-02-07T14:24:24Z</dcterms:modified>
</cp:coreProperties>
</file>